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 activeTab="2"/>
  </bookViews>
  <sheets>
    <sheet name="tabella ripartiz INFANZIA" sheetId="1" r:id="rId1"/>
    <sheet name="tabella ripart II grado" sheetId="2" r:id="rId2"/>
    <sheet name="tabella ripart I grado" sheetId="3" r:id="rId3"/>
  </sheets>
  <calcPr calcId="145621"/>
</workbook>
</file>

<file path=xl/calcChain.xml><?xml version="1.0" encoding="utf-8"?>
<calcChain xmlns="http://schemas.openxmlformats.org/spreadsheetml/2006/main">
  <c r="O146" i="1" l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N13" i="2" l="1"/>
  <c r="N12" i="2"/>
  <c r="L13" i="2"/>
  <c r="L12" i="2"/>
  <c r="K13" i="2"/>
  <c r="K12" i="2"/>
  <c r="M13" i="2"/>
  <c r="M12" i="2"/>
  <c r="H9" i="1" l="1"/>
  <c r="J13" i="2" l="1"/>
  <c r="J8" i="3" l="1"/>
  <c r="F8" i="2"/>
  <c r="P18" i="3"/>
  <c r="P15" i="3"/>
  <c r="O15" i="3"/>
  <c r="O13" i="3"/>
  <c r="P13" i="3" s="1"/>
  <c r="N13" i="3"/>
  <c r="N14" i="3"/>
  <c r="N15" i="3"/>
  <c r="N16" i="3"/>
  <c r="N17" i="3"/>
  <c r="N12" i="3"/>
  <c r="N18" i="3" s="1"/>
  <c r="M13" i="3"/>
  <c r="M14" i="3"/>
  <c r="P14" i="3" s="1"/>
  <c r="M15" i="3"/>
  <c r="M16" i="3"/>
  <c r="P16" i="3" s="1"/>
  <c r="M17" i="3"/>
  <c r="M12" i="3"/>
  <c r="P12" i="3" s="1"/>
  <c r="K11" i="2"/>
  <c r="L11" i="2"/>
  <c r="H18" i="3"/>
  <c r="G18" i="3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N113" i="1"/>
  <c r="N116" i="1"/>
  <c r="N108" i="1"/>
  <c r="N57" i="1"/>
  <c r="N134" i="1"/>
  <c r="N111" i="1"/>
  <c r="N110" i="1"/>
  <c r="N104" i="1"/>
  <c r="N94" i="1"/>
  <c r="N82" i="1"/>
  <c r="N66" i="1"/>
  <c r="N59" i="1"/>
  <c r="N50" i="1"/>
  <c r="N44" i="1"/>
  <c r="N32" i="1"/>
  <c r="N20" i="1"/>
  <c r="L14" i="1"/>
  <c r="M18" i="3" l="1"/>
  <c r="O18" i="3"/>
  <c r="N11" i="2"/>
  <c r="N146" i="1"/>
  <c r="L146" i="1"/>
  <c r="G146" i="1"/>
  <c r="H146" i="1"/>
  <c r="J4" i="1"/>
  <c r="J3" i="1"/>
  <c r="M15" i="1" l="1"/>
  <c r="M17" i="1"/>
  <c r="M19" i="1"/>
  <c r="M21" i="1"/>
  <c r="M23" i="1"/>
  <c r="M25" i="1"/>
  <c r="M27" i="1"/>
  <c r="M29" i="1"/>
  <c r="M31" i="1"/>
  <c r="M33" i="1"/>
  <c r="M35" i="1"/>
  <c r="M37" i="1"/>
  <c r="M39" i="1"/>
  <c r="M41" i="1"/>
  <c r="M43" i="1"/>
  <c r="M45" i="1"/>
  <c r="M47" i="1"/>
  <c r="M49" i="1"/>
  <c r="M51" i="1"/>
  <c r="M53" i="1"/>
  <c r="M55" i="1"/>
  <c r="M57" i="1"/>
  <c r="M59" i="1"/>
  <c r="M61" i="1"/>
  <c r="M63" i="1"/>
  <c r="M65" i="1"/>
  <c r="M67" i="1"/>
  <c r="M69" i="1"/>
  <c r="M71" i="1"/>
  <c r="M73" i="1"/>
  <c r="M75" i="1"/>
  <c r="M77" i="1"/>
  <c r="M79" i="1"/>
  <c r="M81" i="1"/>
  <c r="M83" i="1"/>
  <c r="M85" i="1"/>
  <c r="M87" i="1"/>
  <c r="M89" i="1"/>
  <c r="M91" i="1"/>
  <c r="M93" i="1"/>
  <c r="M95" i="1"/>
  <c r="M97" i="1"/>
  <c r="M99" i="1"/>
  <c r="M101" i="1"/>
  <c r="M103" i="1"/>
  <c r="M105" i="1"/>
  <c r="M107" i="1"/>
  <c r="M109" i="1"/>
  <c r="M111" i="1"/>
  <c r="M113" i="1"/>
  <c r="M115" i="1"/>
  <c r="M117" i="1"/>
  <c r="M119" i="1"/>
  <c r="M121" i="1"/>
  <c r="M123" i="1"/>
  <c r="M125" i="1"/>
  <c r="M127" i="1"/>
  <c r="M129" i="1"/>
  <c r="M131" i="1"/>
  <c r="M133" i="1"/>
  <c r="M135" i="1"/>
  <c r="M18" i="1"/>
  <c r="M22" i="1"/>
  <c r="M26" i="1"/>
  <c r="M30" i="1"/>
  <c r="M34" i="1"/>
  <c r="M38" i="1"/>
  <c r="M42" i="1"/>
  <c r="M46" i="1"/>
  <c r="M50" i="1"/>
  <c r="M54" i="1"/>
  <c r="M58" i="1"/>
  <c r="M62" i="1"/>
  <c r="M66" i="1"/>
  <c r="M70" i="1"/>
  <c r="M74" i="1"/>
  <c r="M78" i="1"/>
  <c r="M82" i="1"/>
  <c r="M86" i="1"/>
  <c r="M90" i="1"/>
  <c r="M94" i="1"/>
  <c r="M98" i="1"/>
  <c r="M102" i="1"/>
  <c r="M106" i="1"/>
  <c r="M110" i="1"/>
  <c r="M114" i="1"/>
  <c r="M118" i="1"/>
  <c r="M122" i="1"/>
  <c r="M126" i="1"/>
  <c r="M130" i="1"/>
  <c r="M134" i="1"/>
  <c r="M16" i="1"/>
  <c r="M20" i="1"/>
  <c r="M24" i="1"/>
  <c r="M28" i="1"/>
  <c r="M32" i="1"/>
  <c r="M36" i="1"/>
  <c r="M40" i="1"/>
  <c r="M44" i="1"/>
  <c r="M48" i="1"/>
  <c r="M52" i="1"/>
  <c r="M56" i="1"/>
  <c r="M60" i="1"/>
  <c r="M64" i="1"/>
  <c r="M68" i="1"/>
  <c r="M72" i="1"/>
  <c r="M76" i="1"/>
  <c r="M80" i="1"/>
  <c r="M84" i="1"/>
  <c r="M88" i="1"/>
  <c r="M92" i="1"/>
  <c r="M96" i="1"/>
  <c r="M100" i="1"/>
  <c r="M108" i="1"/>
  <c r="M112" i="1"/>
  <c r="M116" i="1"/>
  <c r="M120" i="1"/>
  <c r="M124" i="1"/>
  <c r="M128" i="1"/>
  <c r="M132" i="1"/>
  <c r="M14" i="1"/>
  <c r="M104" i="1"/>
  <c r="M146" i="1" l="1"/>
</calcChain>
</file>

<file path=xl/sharedStrings.xml><?xml version="1.0" encoding="utf-8"?>
<sst xmlns="http://schemas.openxmlformats.org/spreadsheetml/2006/main" count="1081" uniqueCount="748">
  <si>
    <t>N.</t>
  </si>
  <si>
    <t xml:space="preserve">Comune  </t>
  </si>
  <si>
    <t>Denominazione Scuola</t>
  </si>
  <si>
    <t xml:space="preserve">     Indirizzo</t>
  </si>
  <si>
    <t>Lucro S/N</t>
  </si>
  <si>
    <t>Classi</t>
  </si>
  <si>
    <t>Alunni</t>
  </si>
  <si>
    <t>Handicap e stranieri</t>
  </si>
  <si>
    <t>Telefono e Fax</t>
  </si>
  <si>
    <t>PEO</t>
  </si>
  <si>
    <t>Cagliari</t>
  </si>
  <si>
    <t>Piazza S.Domenico, 3</t>
  </si>
  <si>
    <t>02668740927</t>
  </si>
  <si>
    <t>N</t>
  </si>
  <si>
    <t>collegio.missione@virgilio.it</t>
  </si>
  <si>
    <t>Sacro Cuore</t>
  </si>
  <si>
    <t>Via Macomer, 29</t>
  </si>
  <si>
    <t>Carbonia</t>
  </si>
  <si>
    <t>Viale Manzoni, snc</t>
  </si>
  <si>
    <t>H 2</t>
  </si>
  <si>
    <t>Monserrato</t>
  </si>
  <si>
    <t>N.S. della Mercede</t>
  </si>
  <si>
    <t>Via del Redentore, 7</t>
  </si>
  <si>
    <t>02945990584</t>
  </si>
  <si>
    <t>istitutonsmercede@tiscali.it</t>
  </si>
  <si>
    <t>Sanluri</t>
  </si>
  <si>
    <t xml:space="preserve">  Scuole     258</t>
  </si>
  <si>
    <t>Sezioni n. 557</t>
  </si>
  <si>
    <t>Assemini</t>
  </si>
  <si>
    <t xml:space="preserve"> L’Arcobaleno </t>
  </si>
  <si>
    <t>Piazza Don Bosco, 3</t>
  </si>
  <si>
    <t>01453760926</t>
  </si>
  <si>
    <t>Tel. e Fax 070/944778</t>
  </si>
  <si>
    <t>infanzia.terzaeta@tiscali.it</t>
  </si>
  <si>
    <t xml:space="preserve"> S.Cuore</t>
  </si>
  <si>
    <t>Via Calabria, 13</t>
  </si>
  <si>
    <t>00367930393</t>
  </si>
  <si>
    <t>Tel. e Fax 070/941313</t>
  </si>
  <si>
    <t>sm.sacrocuore.assemi@tiscali.it</t>
  </si>
  <si>
    <t xml:space="preserve"> Monsignor Piovella</t>
  </si>
  <si>
    <t>Via Cagliari, 150</t>
  </si>
  <si>
    <t>00485770929</t>
  </si>
  <si>
    <t>Tel. e Fax 070/ 941513</t>
  </si>
  <si>
    <t xml:space="preserve">Bacu Abis </t>
  </si>
  <si>
    <t>S.Francesco</t>
  </si>
  <si>
    <t>Via S.Barbara, 39</t>
  </si>
  <si>
    <t xml:space="preserve">Tel. e Fax 0781/65219 </t>
  </si>
  <si>
    <t>infanziabacu@hotmail.it</t>
  </si>
  <si>
    <t>Burcei</t>
  </si>
  <si>
    <t xml:space="preserve">Gesù Bambino </t>
  </si>
  <si>
    <t>Via Rettorale, 17</t>
  </si>
  <si>
    <t>Tel. e Fax 070/738115</t>
  </si>
  <si>
    <t xml:space="preserve">Cagliari </t>
  </si>
  <si>
    <t>Chatterbox English School</t>
  </si>
  <si>
    <t>Viale La Plaia, 11</t>
  </si>
  <si>
    <t>02587260924</t>
  </si>
  <si>
    <t>S</t>
  </si>
  <si>
    <t xml:space="preserve">Tel. e Fax  070/6848551 </t>
  </si>
  <si>
    <t>chatterbox@tiscali.it</t>
  </si>
  <si>
    <t>Via Tempio, 15</t>
  </si>
  <si>
    <t>Tel. e Fax 070/7738269</t>
  </si>
  <si>
    <t>Via Bacaredda, 156</t>
  </si>
  <si>
    <t>Tel. e Fax  070/480327</t>
  </si>
  <si>
    <t>Via Borgo S. Elia, 1</t>
  </si>
  <si>
    <t>Tel.070/372603 Fax 070/380373</t>
  </si>
  <si>
    <t>Via Barone Rossi,  18</t>
  </si>
  <si>
    <t>Tel. e Fax 070/664610</t>
  </si>
  <si>
    <t>scuola.mercede@virgilio.it</t>
  </si>
  <si>
    <t>Fondazione istituti riuniti ricovero minorile onlus (S.Giuseppe)</t>
  </si>
  <si>
    <t>Via S.Giorgio, 8</t>
  </si>
  <si>
    <t>01935750925</t>
  </si>
  <si>
    <t>fondazione.irrm.onlus@gmail.com</t>
  </si>
  <si>
    <t>Fondazione istituti riuniti ricovero minorile onlus (S.Vincenzo de Paoli)</t>
  </si>
  <si>
    <t>Via Basilicata, 18</t>
  </si>
  <si>
    <t>Tel. 070/492740  Fax 070/8582588</t>
  </si>
  <si>
    <t>L'Accademia dei Piccoli</t>
  </si>
  <si>
    <t>Via Valsugana, 2</t>
  </si>
  <si>
    <t>03072510922</t>
  </si>
  <si>
    <t>Tel. e Fax 070/2085017</t>
  </si>
  <si>
    <t>accademiadeipiccoli@tiscali.it</t>
  </si>
  <si>
    <t>Viale L.Merello, 66</t>
  </si>
  <si>
    <t>Tel.e Fax 070/2085017</t>
  </si>
  <si>
    <t>Il Nido dell’Amore</t>
  </si>
  <si>
    <t>02529730927</t>
  </si>
  <si>
    <t>Tel. e Fax 070/4525645</t>
  </si>
  <si>
    <t>ilnidodellamore@gmail.com</t>
  </si>
  <si>
    <t>Via della Pineta, 30</t>
  </si>
  <si>
    <t>03394950921</t>
  </si>
  <si>
    <t>Tel. 070/344098</t>
  </si>
  <si>
    <t>info@percorsiscuolainfanzia.it</t>
  </si>
  <si>
    <t xml:space="preserve"> Caduti Grande Guerra</t>
  </si>
  <si>
    <t>Via Italia, 61</t>
  </si>
  <si>
    <t>Tel.e Fax 070/560395</t>
  </si>
  <si>
    <t xml:space="preserve">Baby Club </t>
  </si>
  <si>
    <t>Via Ponchielli, 27</t>
  </si>
  <si>
    <t>03123890927</t>
  </si>
  <si>
    <t>Tel. e Fax 070/42737</t>
  </si>
  <si>
    <t xml:space="preserve">s.maternababyclub@tiscali.it </t>
  </si>
  <si>
    <t xml:space="preserve">Baby in giardino </t>
  </si>
  <si>
    <t>Via Lanusei, 27</t>
  </si>
  <si>
    <t>03387620929</t>
  </si>
  <si>
    <t xml:space="preserve">Tel. e Fax 070/664346 </t>
  </si>
  <si>
    <t xml:space="preserve"> bpingiardino@tiscali.it</t>
  </si>
  <si>
    <t xml:space="preserve">Buon Pastore </t>
  </si>
  <si>
    <t>Via S.Benedetto, 7</t>
  </si>
  <si>
    <t>00463080929</t>
  </si>
  <si>
    <t>Tel. 070/43354 Fax 070/488351</t>
  </si>
  <si>
    <t>scuola.buonpastore@tiscali.it</t>
  </si>
  <si>
    <t xml:space="preserve">I Pini </t>
  </si>
  <si>
    <t>Via Monsigor Cogoni, 1</t>
  </si>
  <si>
    <t>03121710929</t>
  </si>
  <si>
    <t>Tel. e Fax 070/ 504658</t>
  </si>
  <si>
    <t xml:space="preserve">scuola.ipini@tiscali.it </t>
  </si>
  <si>
    <t>00478110927</t>
  </si>
  <si>
    <t>Tel. e Fax 070/6712012</t>
  </si>
  <si>
    <t>sacrocuore.ca@tiscali.it</t>
  </si>
  <si>
    <t xml:space="preserve">Piccole Marmotte </t>
  </si>
  <si>
    <t>Via Ariosto, 6</t>
  </si>
  <si>
    <t>03413320924</t>
  </si>
  <si>
    <t>Tel. e Fax 070/496736           Cell.335/6371768</t>
  </si>
  <si>
    <t xml:space="preserve">piccole.marmotte@tiscali.it </t>
  </si>
  <si>
    <t xml:space="preserve">Laetitia </t>
  </si>
  <si>
    <t>Via Fais, 15</t>
  </si>
  <si>
    <t>Tel. e Fax 070/403350</t>
  </si>
  <si>
    <t xml:space="preserve">laetitia.ca@tiscali.it </t>
  </si>
  <si>
    <t>Centro Infan.T.E.S.</t>
  </si>
  <si>
    <t>Via Rossini, 64/74</t>
  </si>
  <si>
    <t>03454160924</t>
  </si>
  <si>
    <t>Tel. e Fax 070/42563</t>
  </si>
  <si>
    <t xml:space="preserve">centroinfantes@tiscali.it </t>
  </si>
  <si>
    <t xml:space="preserve">Infanzia Lieta </t>
  </si>
  <si>
    <t>Via E. Lai, 20</t>
  </si>
  <si>
    <t xml:space="preserve">Tel. e Fax 070/488201 </t>
  </si>
  <si>
    <t xml:space="preserve">segreteria.infanzia@cagliari-donbosco.it </t>
  </si>
  <si>
    <t xml:space="preserve">Umberto e Margherita </t>
  </si>
  <si>
    <t>Via Martini, 13</t>
  </si>
  <si>
    <t>Tel. e Fax 070/662641</t>
  </si>
  <si>
    <t xml:space="preserve">I Pulcini </t>
  </si>
  <si>
    <t>Via Is Mirrionis, 84</t>
  </si>
  <si>
    <t>01897690929</t>
  </si>
  <si>
    <t xml:space="preserve">Tel. e Fax 070/291817 </t>
  </si>
  <si>
    <t xml:space="preserve">sc.infanziaipulcini@tiscali.it </t>
  </si>
  <si>
    <t xml:space="preserve">Madonna del Rosario </t>
  </si>
  <si>
    <t>Via Vidal,  2/D</t>
  </si>
  <si>
    <t xml:space="preserve">Tel. 070/340664 </t>
  </si>
  <si>
    <t>suoredom.ca@gmail.com</t>
  </si>
  <si>
    <t xml:space="preserve">Sacra Famiglia </t>
  </si>
  <si>
    <t>Via Montello, 25</t>
  </si>
  <si>
    <t>Tel. 070/281958-283230                      Fax 070/280772</t>
  </si>
  <si>
    <t>Figlie di S.Giuseppe</t>
  </si>
  <si>
    <t>Via Falzarego, 6</t>
  </si>
  <si>
    <t>00072430952</t>
  </si>
  <si>
    <t>Tel. 070/271158 Fax 070/2084373</t>
  </si>
  <si>
    <t>figliesangiuseppefalzarego@hotmail.it</t>
  </si>
  <si>
    <t>Scuola Comunale Canelles</t>
  </si>
  <si>
    <t>Via Canelles, 89</t>
  </si>
  <si>
    <t>Tel. 070/652377</t>
  </si>
  <si>
    <t xml:space="preserve"> S.Giuseppe Artigiano </t>
  </si>
  <si>
    <t>Via dei Cavalleggeri, 6</t>
  </si>
  <si>
    <t>Tel.e Fax 070/371882</t>
  </si>
  <si>
    <t>cenacolocaim@alice.it</t>
  </si>
  <si>
    <t xml:space="preserve"> Scuola Comunale R.Sanzio </t>
  </si>
  <si>
    <t>Via R.Sanzio, 1</t>
  </si>
  <si>
    <t>Tel.e Fax 070/42382</t>
  </si>
  <si>
    <t xml:space="preserve">Medaglia Miracolosa </t>
  </si>
  <si>
    <t>Piazza Medaglia Miracolosa</t>
  </si>
  <si>
    <t>Tel e Fax 070/281233</t>
  </si>
  <si>
    <t>scuolamat.medaglia@libero.it</t>
  </si>
  <si>
    <t xml:space="preserve">Provvidenza Sacro Cuore </t>
  </si>
  <si>
    <t>Vico XIV S.Giovanni, 3</t>
  </si>
  <si>
    <t>Tel. e Fax 070/487823</t>
  </si>
  <si>
    <t xml:space="preserve">scuolainfprovvscuore@tiscali.it </t>
  </si>
  <si>
    <t>S.Gregorio Magno</t>
  </si>
  <si>
    <t>Via del Borghetto, 2/4</t>
  </si>
  <si>
    <t>02125580924</t>
  </si>
  <si>
    <t>Tel.e Fax 070/505219</t>
  </si>
  <si>
    <t>info@scuolamaternacagliari.it</t>
  </si>
  <si>
    <t>Qui-Quo-Qua</t>
  </si>
  <si>
    <t>Via R.Koch, 5</t>
  </si>
  <si>
    <t>01674800923</t>
  </si>
  <si>
    <t xml:space="preserve">Tel.070/523434 Fax 0705570819 </t>
  </si>
  <si>
    <t>emanuelapinna@hotmail.com</t>
  </si>
  <si>
    <t>Piccolo Collegio della Missione</t>
  </si>
  <si>
    <t>Tel. 070/650995 Fax 070/6853196</t>
  </si>
  <si>
    <t>Mary Poppins</t>
  </si>
  <si>
    <t>Via Barracca Manna, 1</t>
  </si>
  <si>
    <t>03194130922</t>
  </si>
  <si>
    <t>Tel. 070/560939        Fax 06/233218749</t>
  </si>
  <si>
    <t>corsomoi@tiscali.it</t>
  </si>
  <si>
    <t>Calasetta</t>
  </si>
  <si>
    <t xml:space="preserve">Giovanni XXIII </t>
  </si>
  <si>
    <t>Via R. Margherita, 10</t>
  </si>
  <si>
    <t>03053080929</t>
  </si>
  <si>
    <t>Tel. e Fax 0781/88544</t>
  </si>
  <si>
    <t>seda1@tiscali.it</t>
  </si>
  <si>
    <t>Capoterra</t>
  </si>
  <si>
    <t>Dimensione Bimbo</t>
  </si>
  <si>
    <t>Via Diaz, 73</t>
  </si>
  <si>
    <t>02880450925</t>
  </si>
  <si>
    <t>H 1</t>
  </si>
  <si>
    <t>Tel. e Fax 070/710273</t>
  </si>
  <si>
    <t>dimensionebimbo@tiscali.it</t>
  </si>
  <si>
    <t>Casa dei Bambini-Maria Montessori</t>
  </si>
  <si>
    <t>Via Stromboli, snc</t>
  </si>
  <si>
    <t>03322050927</t>
  </si>
  <si>
    <t xml:space="preserve">Tel. e Fax 070/8002433     </t>
  </si>
  <si>
    <t>info@casadeibambini.it</t>
  </si>
  <si>
    <t xml:space="preserve">Dolce Infanzia </t>
  </si>
  <si>
    <t>Via Trieste, 10</t>
  </si>
  <si>
    <t>02426190928</t>
  </si>
  <si>
    <t>Tel. e Fax 070/721806</t>
  </si>
  <si>
    <t>mvincis@tiscali.it</t>
  </si>
  <si>
    <t xml:space="preserve">Principe di Piemonte </t>
  </si>
  <si>
    <t>Corso Gramsci, 150</t>
  </si>
  <si>
    <t>Tel. e Fax 070/720031</t>
  </si>
  <si>
    <t>Frutti d’Oro</t>
  </si>
  <si>
    <t>Via delle Viole, 4</t>
  </si>
  <si>
    <t>Tel. e Fax 070/71509</t>
  </si>
  <si>
    <t xml:space="preserve">A.Boero </t>
  </si>
  <si>
    <t>Via Amendola, 58</t>
  </si>
  <si>
    <t>Tel. 070/720032</t>
  </si>
  <si>
    <t xml:space="preserve">boero.achille@gmail.com </t>
  </si>
  <si>
    <t>La mia Favola</t>
  </si>
  <si>
    <t>Loc.Poggio dei Pini strada 3, snc</t>
  </si>
  <si>
    <t>02908630920</t>
  </si>
  <si>
    <t>Tel. e Fax 070/726055           Cell.346/1802988</t>
  </si>
  <si>
    <t xml:space="preserve">info@lamiafavola.it  </t>
  </si>
  <si>
    <t>Bosco Incantato</t>
  </si>
  <si>
    <t>Via Umbria, 22</t>
  </si>
  <si>
    <t>02487530921</t>
  </si>
  <si>
    <t>Tel. e Fax 0781/661011</t>
  </si>
  <si>
    <t>lalberoamico@tiscali.it</t>
  </si>
  <si>
    <t>S.Domenico</t>
  </si>
  <si>
    <t>Via Mazzini, 32</t>
  </si>
  <si>
    <t>01341020483</t>
  </si>
  <si>
    <t>Tel. 0781/673353 Fax 0781/62881</t>
  </si>
  <si>
    <t>annamaria.studioforresu@yahoo.it</t>
  </si>
  <si>
    <t>Gesù Divino Operaio</t>
  </si>
  <si>
    <t>Tel.0781/660177 Fax 0781/661014</t>
  </si>
  <si>
    <t>direzionegdo@hotmail.it</t>
  </si>
  <si>
    <t>Carloforte</t>
  </si>
  <si>
    <t>S.Vincenzo de Paoli</t>
  </si>
  <si>
    <t>Via Don Minzoni, 44</t>
  </si>
  <si>
    <t>81002070928</t>
  </si>
  <si>
    <t xml:space="preserve">Tel. e Fax 0781/856339 </t>
  </si>
  <si>
    <t>Collinas</t>
  </si>
  <si>
    <t>Maria Immacolata</t>
  </si>
  <si>
    <t>Via V.Emanuele III, 90</t>
  </si>
  <si>
    <t>01871790018</t>
  </si>
  <si>
    <t>Tel.e Fax 070/9304040</t>
  </si>
  <si>
    <t>Decimomannu</t>
  </si>
  <si>
    <t xml:space="preserve">S.Greca </t>
  </si>
  <si>
    <t>Via Dante, 10</t>
  </si>
  <si>
    <t>03437920923</t>
  </si>
  <si>
    <t xml:space="preserve">Tel. e Fax 070/962953   Cell.322/82490199 </t>
  </si>
  <si>
    <t>Dolianova</t>
  </si>
  <si>
    <t>Principessa Iolanda</t>
  </si>
  <si>
    <t>Via C. Manca, 25</t>
  </si>
  <si>
    <t>Tel. e Fax 070/740917</t>
  </si>
  <si>
    <t>Domus De Maria</t>
  </si>
  <si>
    <t> S.Giuseppe </t>
  </si>
  <si>
    <t>Via Roma, 6</t>
  </si>
  <si>
    <t>Tel. e Fax 070/9236032</t>
  </si>
  <si>
    <t>Domusnovas</t>
  </si>
  <si>
    <t xml:space="preserve">Piccolo Mondo </t>
  </si>
  <si>
    <t>Via Colombo, 1</t>
  </si>
  <si>
    <t>0158578095</t>
  </si>
  <si>
    <t>Tel. e Fax 0781/70799        Cell.345/8511338</t>
  </si>
  <si>
    <t xml:space="preserve">piccolomondoin@tiscali.it </t>
  </si>
  <si>
    <t xml:space="preserve">La Fiaba </t>
  </si>
  <si>
    <t>Via Scarzella, 1</t>
  </si>
  <si>
    <t>03497150924</t>
  </si>
  <si>
    <t>Tel. e Fax 0781/72171</t>
  </si>
  <si>
    <t xml:space="preserve">lafiaba.domus@tiscali.it </t>
  </si>
  <si>
    <t xml:space="preserve">Madonna di Bonaria </t>
  </si>
  <si>
    <t>Via Mascagni, 7</t>
  </si>
  <si>
    <t>01909110924</t>
  </si>
  <si>
    <t>Tel.0781/70779</t>
  </si>
  <si>
    <t>scuolainfanzia.madonnabonaria@gmail.com</t>
  </si>
  <si>
    <t>Elmas</t>
  </si>
  <si>
    <t>Baby School 100</t>
  </si>
  <si>
    <t>Via Temo, 12</t>
  </si>
  <si>
    <t>03099940920</t>
  </si>
  <si>
    <t>Tel. e Fax 070/7072135156                Cell.348/9601140</t>
  </si>
  <si>
    <t>letiziadue@gmail.com</t>
  </si>
  <si>
    <t xml:space="preserve">S.Caterina </t>
  </si>
  <si>
    <t>Via Sulcitana, 18</t>
  </si>
  <si>
    <t>Tel. e Fax 070/216016</t>
  </si>
  <si>
    <t>Gonnesa</t>
  </si>
  <si>
    <t xml:space="preserve">M.A.T.Maggiori </t>
  </si>
  <si>
    <t>Via Madonna di Bonaria, 26</t>
  </si>
  <si>
    <t>Tel. 0781/45013      Fax 1782289468</t>
  </si>
  <si>
    <t>Gonnosfanadiga</t>
  </si>
  <si>
    <t xml:space="preserve">Sacro Cuore </t>
  </si>
  <si>
    <t>Via Roma, 82</t>
  </si>
  <si>
    <t>01538340017</t>
  </si>
  <si>
    <t>Tel. e Tel. 070/9799065</t>
  </si>
  <si>
    <t>Guasila</t>
  </si>
  <si>
    <t xml:space="preserve">Maria Ausiliatrice </t>
  </si>
  <si>
    <t>Via G.Cima, 23</t>
  </si>
  <si>
    <t>80014810925</t>
  </si>
  <si>
    <t>Tel.070/986079</t>
  </si>
  <si>
    <t xml:space="preserve">asilo.guasila@tiscali.it   </t>
  </si>
  <si>
    <t>Guspini</t>
  </si>
  <si>
    <t xml:space="preserve">S.Maria </t>
  </si>
  <si>
    <t>Via Don Minzoni, 22</t>
  </si>
  <si>
    <t>02501050583</t>
  </si>
  <si>
    <t xml:space="preserve">fmascuola.guspini@gmail.com  </t>
  </si>
  <si>
    <t>Iglesias</t>
  </si>
  <si>
    <t xml:space="preserve">S.Giuseppe Operaio </t>
  </si>
  <si>
    <t>Via Ancona, 24</t>
  </si>
  <si>
    <t>90001550921</t>
  </si>
  <si>
    <t>Tel. e Fax 0781/40540</t>
  </si>
  <si>
    <t>figusluisa@tiscali.it</t>
  </si>
  <si>
    <t xml:space="preserve">Baby Boom  </t>
  </si>
  <si>
    <t>Via S.Salvatore, 49</t>
  </si>
  <si>
    <t>03258240922</t>
  </si>
  <si>
    <t>Tel. 0781/22393            Fax 0781/22393</t>
  </si>
  <si>
    <t>Babylandia</t>
  </si>
  <si>
    <t>Via Cattaneo, snc</t>
  </si>
  <si>
    <t>02194120925</t>
  </si>
  <si>
    <t>Tel.0781/31810 Fax 0781/052006</t>
  </si>
  <si>
    <t xml:space="preserve">info@babylandiasrl.com </t>
  </si>
  <si>
    <t>Mandas</t>
  </si>
  <si>
    <t xml:space="preserve">N. S. della Mercede </t>
  </si>
  <si>
    <t xml:space="preserve">Via C.Alberto, 7 </t>
  </si>
  <si>
    <t>Tel. 070/984026      Fax 070/984156</t>
  </si>
  <si>
    <t>mercedariemandas@tiscali.it</t>
  </si>
  <si>
    <t>Maria Bambina</t>
  </si>
  <si>
    <t>Via Deroma, 18</t>
  </si>
  <si>
    <t>Tel. e Fax 070/570326</t>
  </si>
  <si>
    <t xml:space="preserve">Baby School 100 </t>
  </si>
  <si>
    <t>Via Argentina, 92</t>
  </si>
  <si>
    <t>03125630925</t>
  </si>
  <si>
    <t>Tel.070/582317      Fax 070/5838532</t>
  </si>
  <si>
    <t xml:space="preserve">info@babyschool100.it   </t>
  </si>
  <si>
    <t xml:space="preserve">Ore Liete </t>
  </si>
  <si>
    <t>Via M.C.Marcello, 36/C-Via Q.F.Massimo, 1/B</t>
  </si>
  <si>
    <t>02481370928</t>
  </si>
  <si>
    <t>Tel. e Fax 070/581200                     Cell.340/9148205</t>
  </si>
  <si>
    <t>stefaniafrau1981@yahoo.it</t>
  </si>
  <si>
    <t>Il Girotondo</t>
  </si>
  <si>
    <t>Via M.Aurelio, 8</t>
  </si>
  <si>
    <t>01702540921</t>
  </si>
  <si>
    <t>Tel.070/560238                       Fax 070/9537788</t>
  </si>
  <si>
    <t xml:space="preserve">sm.ilgirotondo@tiscali.it </t>
  </si>
  <si>
    <t xml:space="preserve">Monumento ai Caduti </t>
  </si>
  <si>
    <t>Via del Redentore, 205</t>
  </si>
  <si>
    <t>Tel. 070/573863 Fax 070/ 572888</t>
  </si>
  <si>
    <t>monserrato.iro@tiscali.it</t>
  </si>
  <si>
    <t>Tel. 070/573107 Fax 070/575400</t>
  </si>
  <si>
    <t>Muravera</t>
  </si>
  <si>
    <t>S.Maria T.Sulis</t>
  </si>
  <si>
    <t>Via Marconi, 86</t>
  </si>
  <si>
    <t>01841360017</t>
  </si>
  <si>
    <t>Tel. e Fax 070/9930507</t>
  </si>
  <si>
    <t>Nuraminis</t>
  </si>
  <si>
    <t>Caduti in Guerra</t>
  </si>
  <si>
    <t>Via R.Margherita, 14</t>
  </si>
  <si>
    <t>Tel. e Fax 070/912537</t>
  </si>
  <si>
    <t>asilo.nuraminis@alice.it</t>
  </si>
  <si>
    <t>Ortacesus</t>
  </si>
  <si>
    <t xml:space="preserve">C.Corongiu </t>
  </si>
  <si>
    <t>Via De Gasperi, 13</t>
  </si>
  <si>
    <t>80007740923</t>
  </si>
  <si>
    <t>Tel. e Fax 070/9804081</t>
  </si>
  <si>
    <t>Portoscuso</t>
  </si>
  <si>
    <t xml:space="preserve">S.Vincenzo </t>
  </si>
  <si>
    <t>Via D.A.Azuni, 25</t>
  </si>
  <si>
    <t>90000960923</t>
  </si>
  <si>
    <t xml:space="preserve">Tel. e Fax 0781/509227 </t>
  </si>
  <si>
    <t>Quartu S.Elena</t>
  </si>
  <si>
    <t>Nuovo Centro l'Isola che non c'è</t>
  </si>
  <si>
    <t>Via Inghilterra, 3</t>
  </si>
  <si>
    <t>03442440925</t>
  </si>
  <si>
    <t>Cell.331/4211252</t>
  </si>
  <si>
    <t>ordnassela@alice.it</t>
  </si>
  <si>
    <t>Quartu S. Elena</t>
  </si>
  <si>
    <t>Punto Bimbo</t>
  </si>
  <si>
    <t>Via Fiume, 143</t>
  </si>
  <si>
    <t>02787890926</t>
  </si>
  <si>
    <t>Tel. e Fax 070/8940517                   Cell.340/4759008</t>
  </si>
  <si>
    <t>puntobimbo@yahoo.it</t>
  </si>
  <si>
    <t>G.B. Dessì</t>
  </si>
  <si>
    <t>Piazza G.B. Dessì, 1</t>
  </si>
  <si>
    <t>92144620926</t>
  </si>
  <si>
    <t>Tel. 070/823126           Fax 070/500724</t>
  </si>
  <si>
    <t>asilodessi@alice.it</t>
  </si>
  <si>
    <t>S.Teresa del Bambino Gesù</t>
  </si>
  <si>
    <t>Via A. Diaz, 68</t>
  </si>
  <si>
    <t>Tel. e Fax 070/824033</t>
  </si>
  <si>
    <t xml:space="preserve">sc.infanzia.steresa@tiscali.it </t>
  </si>
  <si>
    <t xml:space="preserve">Monsignor V.Angioni </t>
  </si>
  <si>
    <t>Via Garibaldi, 60</t>
  </si>
  <si>
    <t xml:space="preserve">Tel.070/821369 </t>
  </si>
  <si>
    <t>scuolavirg.angioni@tiscali.it</t>
  </si>
  <si>
    <t xml:space="preserve">A.Steria </t>
  </si>
  <si>
    <t>Via XX Settembre, 77</t>
  </si>
  <si>
    <t>Tel. e Fax 070/811151</t>
  </si>
  <si>
    <t xml:space="preserve"> scuola.steria@tiscali.it </t>
  </si>
  <si>
    <t xml:space="preserve">La Piccola Accademia </t>
  </si>
  <si>
    <t>Via Marconi, 374</t>
  </si>
  <si>
    <t>02976290920</t>
  </si>
  <si>
    <t>Tel. e Fax 070/824967</t>
  </si>
  <si>
    <t xml:space="preserve">la.piccola.accademia@tiscali.it </t>
  </si>
  <si>
    <t xml:space="preserve">Mondo Azzurro </t>
  </si>
  <si>
    <t>Via Cagliari, 40</t>
  </si>
  <si>
    <t>03142470925</t>
  </si>
  <si>
    <t xml:space="preserve">Tel. e Fax 070/882674 </t>
  </si>
  <si>
    <t xml:space="preserve">mondoazzurro@tiscali.it  </t>
  </si>
  <si>
    <t>Via dell'Oratorio, 13</t>
  </si>
  <si>
    <t>Tel. e Fax 070/861855</t>
  </si>
  <si>
    <t xml:space="preserve">Fantasia </t>
  </si>
  <si>
    <t>Via L. Da Vinci, 11</t>
  </si>
  <si>
    <t>02685940922</t>
  </si>
  <si>
    <t>Tel. 070/831149</t>
  </si>
  <si>
    <t xml:space="preserve">fantasia1988@libero.it </t>
  </si>
  <si>
    <t>Sacra Famiglia</t>
  </si>
  <si>
    <t>Viale M.Polo, 17</t>
  </si>
  <si>
    <t>Tel. 070/830018 Fax 070/830672</t>
  </si>
  <si>
    <t>I Giardini di Titty</t>
  </si>
  <si>
    <t>Via Salieri, 5</t>
  </si>
  <si>
    <t>03128400920</t>
  </si>
  <si>
    <t>Cell. 370/1224882-3                     Fax 070/826582</t>
  </si>
  <si>
    <t xml:space="preserve">igiardinidititty@tiscali.it </t>
  </si>
  <si>
    <t xml:space="preserve">Quartu S.Elena </t>
  </si>
  <si>
    <t>Via Cilea, 74</t>
  </si>
  <si>
    <t>03120640929</t>
  </si>
  <si>
    <t>Tel. 070/8560991            Cell.328/2941492</t>
  </si>
  <si>
    <t>chatterbox2@tiscali.it</t>
  </si>
  <si>
    <t>Sole Luna</t>
  </si>
  <si>
    <t>Via E.Porcu, 204</t>
  </si>
  <si>
    <t>02661420923</t>
  </si>
  <si>
    <t>Tel. 070/810246</t>
  </si>
  <si>
    <t>antichisaperi@tiscali.it</t>
  </si>
  <si>
    <t>Sant' Andrea Frius</t>
  </si>
  <si>
    <t xml:space="preserve">Padre Manzella </t>
  </si>
  <si>
    <t>Via Cagliari, 30</t>
  </si>
  <si>
    <t xml:space="preserve">Tel. e Fax 070/9803140 </t>
  </si>
  <si>
    <t>materna.santandrea@tiscali.it</t>
  </si>
  <si>
    <t>San Gavino</t>
  </si>
  <si>
    <t>Il Cenacolo</t>
  </si>
  <si>
    <t>Via S. Severa, 25</t>
  </si>
  <si>
    <t>Tel. 070/9339035       Fax 070/9375491</t>
  </si>
  <si>
    <t xml:space="preserve">cenacolocaim@alice.it </t>
  </si>
  <si>
    <t xml:space="preserve">Madre T.Porta </t>
  </si>
  <si>
    <t>Via U.Foscolo, 13</t>
  </si>
  <si>
    <t>Tel. e Fax 070/9339624</t>
  </si>
  <si>
    <t xml:space="preserve">scuola.mt.porta@tiscali.it </t>
  </si>
  <si>
    <t>San Sperate</t>
  </si>
  <si>
    <t>Via Cagliari, 34</t>
  </si>
  <si>
    <t>Tel. e Fax 070/9600033</t>
  </si>
  <si>
    <t>San Vito</t>
  </si>
  <si>
    <t xml:space="preserve">M.Pia di Savoia </t>
  </si>
  <si>
    <t>Via Mazzini, 51</t>
  </si>
  <si>
    <t>Tel. e Fax 070/9927104</t>
  </si>
  <si>
    <t xml:space="preserve">scuolampiadisavoia@tiscali.it </t>
  </si>
  <si>
    <t xml:space="preserve">S.Raimondo </t>
  </si>
  <si>
    <t>Via Castello, 27</t>
  </si>
  <si>
    <t>Tel. 070/9307082 Fax 070/9350082</t>
  </si>
  <si>
    <t xml:space="preserve">sanluri.ira@tiscali.it </t>
  </si>
  <si>
    <t>Sant’Antioco</t>
  </si>
  <si>
    <t xml:space="preserve">Generale C.Sanna </t>
  </si>
  <si>
    <t>Via M.D’Azeglio, 13</t>
  </si>
  <si>
    <t>81002570927</t>
  </si>
  <si>
    <t>Tel.0781/840698-80233                 Fax0781/8030270</t>
  </si>
  <si>
    <t>Santadi</t>
  </si>
  <si>
    <t xml:space="preserve">Asilo R.Puddu e A.Crobeddu </t>
  </si>
  <si>
    <t>Via Roma, 10</t>
  </si>
  <si>
    <t>81003470929</t>
  </si>
  <si>
    <t>Tel. 0781/955030-941212                       Fax 0781/941212</t>
  </si>
  <si>
    <t xml:space="preserve">pudducrobeddu@tiscali.it </t>
  </si>
  <si>
    <t>Sarroch</t>
  </si>
  <si>
    <t>Cuore Immacolato di Maria</t>
  </si>
  <si>
    <t>Via Roma, 4</t>
  </si>
  <si>
    <t>Tel. e Fax 070/900084</t>
  </si>
  <si>
    <t>Selargius</t>
  </si>
  <si>
    <t xml:space="preserve">Baby School 100  </t>
  </si>
  <si>
    <t>Via Oristano, 6</t>
  </si>
  <si>
    <t>Tel.070/842009 Fax 070/5838532</t>
  </si>
  <si>
    <t xml:space="preserve">info@babyschool100.it  </t>
  </si>
  <si>
    <t xml:space="preserve">Beata V.Assunta </t>
  </si>
  <si>
    <t>Via S.Luigi, 4</t>
  </si>
  <si>
    <t>01527490922</t>
  </si>
  <si>
    <t>Tel. e Fax 070/842877</t>
  </si>
  <si>
    <t xml:space="preserve">scuolamaternabva@tiscali.it </t>
  </si>
  <si>
    <t>Le Coccinelle</t>
  </si>
  <si>
    <t>Viale Vienna, 70</t>
  </si>
  <si>
    <t>03128520925</t>
  </si>
  <si>
    <t>annamariaciaravolo@alice.it</t>
  </si>
  <si>
    <t xml:space="preserve">Bimbi Allegri   </t>
  </si>
  <si>
    <t xml:space="preserve">Via Macchiavelli, 41 </t>
  </si>
  <si>
    <t>03258440928</t>
  </si>
  <si>
    <t xml:space="preserve">Tel.070/532218 </t>
  </si>
  <si>
    <t>centroinfantes@tiscali.it</t>
  </si>
  <si>
    <t xml:space="preserve">Putzu-Loddo </t>
  </si>
  <si>
    <t>Via S.Salvatore, 28</t>
  </si>
  <si>
    <t xml:space="preserve">Tel. e Fax 070/840945 </t>
  </si>
  <si>
    <t>Selegas</t>
  </si>
  <si>
    <t>Via Roma, 61</t>
  </si>
  <si>
    <t>Tel. e Fax 070/985837</t>
  </si>
  <si>
    <t>Senorbì</t>
  </si>
  <si>
    <t>C.Sanna</t>
  </si>
  <si>
    <t>Via Brigata Sassari, 28</t>
  </si>
  <si>
    <t>80016570923</t>
  </si>
  <si>
    <t>Tel. 070/9808751              Fax 070/9809023</t>
  </si>
  <si>
    <t>Serdiana</t>
  </si>
  <si>
    <t xml:space="preserve">Eroici Caduti </t>
  </si>
  <si>
    <t>Via Umberto I, 4/B</t>
  </si>
  <si>
    <t>Tel. e Fax  070/740890</t>
  </si>
  <si>
    <t>La Coccinella</t>
  </si>
  <si>
    <t>Via G.Deledda, 8</t>
  </si>
  <si>
    <t>03442370924</t>
  </si>
  <si>
    <t xml:space="preserve">Cell.347/9526502           </t>
  </si>
  <si>
    <t>lacoccinella.srl@pec.cgn.it</t>
  </si>
  <si>
    <t>Serramanna</t>
  </si>
  <si>
    <t>Tel. e Fax 070/9139044</t>
  </si>
  <si>
    <t xml:space="preserve">SS. Vergine degli Angeli </t>
  </si>
  <si>
    <t>Piazza Venezia, 14</t>
  </si>
  <si>
    <t>00577810955</t>
  </si>
  <si>
    <t>Tel. e Fax 070/9139033</t>
  </si>
  <si>
    <t>smdonigala@tiscali.it</t>
  </si>
  <si>
    <t>Sestu</t>
  </si>
  <si>
    <t>Via Puccini, 48</t>
  </si>
  <si>
    <t>03115250924</t>
  </si>
  <si>
    <t xml:space="preserve">Tel. e Fax  070/2310273 </t>
  </si>
  <si>
    <t xml:space="preserve">bellegai@pec.it </t>
  </si>
  <si>
    <t xml:space="preserve">Dr. A.Manunza </t>
  </si>
  <si>
    <t>Via Cocco Ortu, 38</t>
  </si>
  <si>
    <t>Tel.070/260186 Fax 070/2310015</t>
  </si>
  <si>
    <t>scuolainfmanunza@tiscali.it</t>
  </si>
  <si>
    <t>Via V.Emanuele II, 27</t>
  </si>
  <si>
    <t>Tel.070/260581      Fax 070/230510</t>
  </si>
  <si>
    <t>Sinnai</t>
  </si>
  <si>
    <t>Le Ciribiricoccole</t>
  </si>
  <si>
    <t>Via Pineta, 26/A</t>
  </si>
  <si>
    <t>03389100920</t>
  </si>
  <si>
    <t>Cell.392/8892660-340/8371038</t>
  </si>
  <si>
    <t>leciribiricoccole@gmail.com</t>
  </si>
  <si>
    <t xml:space="preserve">Monsignor Puxeddu </t>
  </si>
  <si>
    <t>Via Trieste, 18</t>
  </si>
  <si>
    <t>Tel. e Fax 070/767554</t>
  </si>
  <si>
    <t xml:space="preserve">S.Isidoro </t>
  </si>
  <si>
    <t>Via Sardegna, 2</t>
  </si>
  <si>
    <t>Tel.070/781653</t>
  </si>
  <si>
    <t>scuomasisi@tiscali.it</t>
  </si>
  <si>
    <t>Le Giovani Marmotte</t>
  </si>
  <si>
    <t>Via Perra, 86</t>
  </si>
  <si>
    <t>03098740925</t>
  </si>
  <si>
    <t>Tel. e Fax 070/766210</t>
  </si>
  <si>
    <t>le.giovanimarmotte@tiscali.it</t>
  </si>
  <si>
    <t>Soleminis</t>
  </si>
  <si>
    <t>Via Municipio, 17</t>
  </si>
  <si>
    <t>Tel. e Fax 070/749144                   Cell.348/7388641</t>
  </si>
  <si>
    <t>Suelli</t>
  </si>
  <si>
    <t>V.F.Casu</t>
  </si>
  <si>
    <t>Via Cavour, 39</t>
  </si>
  <si>
    <t>Uta</t>
  </si>
  <si>
    <t>La Nuova Città degli Angeli</t>
  </si>
  <si>
    <t>Via Is Carrubeddas, 24</t>
  </si>
  <si>
    <t>92164980929</t>
  </si>
  <si>
    <t>Tel.070/969719                    Cell.334/1112651</t>
  </si>
  <si>
    <t>fpibia@tiscali.it</t>
  </si>
  <si>
    <t>Villacidro</t>
  </si>
  <si>
    <t>Lascito Mauri</t>
  </si>
  <si>
    <t xml:space="preserve">Via Roma, 57 </t>
  </si>
  <si>
    <t>Tel. 070/932311                 Fax 070/9315055</t>
  </si>
  <si>
    <t>Villamar</t>
  </si>
  <si>
    <t>Via Roma, 100</t>
  </si>
  <si>
    <t>Tel. e Fax 070/9309055</t>
  </si>
  <si>
    <t>Villanovafranca</t>
  </si>
  <si>
    <t>C.Vacquer</t>
  </si>
  <si>
    <t>Via Lamarmora, 25</t>
  </si>
  <si>
    <t>Tel. e Fax 070/9367714</t>
  </si>
  <si>
    <t>dir.scuole@cottolengo.org</t>
  </si>
  <si>
    <t>Villaputzu</t>
  </si>
  <si>
    <t xml:space="preserve">M.Abbove  </t>
  </si>
  <si>
    <t>Via S.Giorgio, 12</t>
  </si>
  <si>
    <t>80015290929</t>
  </si>
  <si>
    <t>Tel. 070/997012</t>
  </si>
  <si>
    <t>abbovematerna@tiscali.it</t>
  </si>
  <si>
    <t>Villasor</t>
  </si>
  <si>
    <t xml:space="preserve">S.Giuseppe  </t>
  </si>
  <si>
    <t>Via Campania, snc</t>
  </si>
  <si>
    <t>82002160925</t>
  </si>
  <si>
    <t>pi@comune.villasor.ca.it</t>
  </si>
  <si>
    <t xml:space="preserve">Ai portatori di Handicap frequentanti le scuole paritarie di ogni ordine e grado, escluse le scuole primarie convenzionate, vengono assegnati € 270.935,00. Di detto imposto gli 8/12 corrispondenti ad € 180623,33 vengono assegnati per l'anno scolastico 2013/2014 </t>
  </si>
  <si>
    <t>PORTATORI DI HANDICAP  N. 59</t>
  </si>
  <si>
    <r>
      <t xml:space="preserve">80% di €  2.480.199,00 = € 1.984.159,20   Contributo per sezione   €   </t>
    </r>
    <r>
      <rPr>
        <sz val="11"/>
        <color indexed="10"/>
        <rFont val="Arial"/>
        <family val="2"/>
      </rPr>
      <t xml:space="preserve"> </t>
    </r>
  </si>
  <si>
    <r>
      <t xml:space="preserve">20% di €  2.480.199,00   =   € 496.039,8    Contributo per scuola    €   </t>
    </r>
    <r>
      <rPr>
        <sz val="11"/>
        <color indexed="10"/>
        <rFont val="Arial"/>
        <family val="2"/>
      </rPr>
      <t xml:space="preserve"> </t>
    </r>
  </si>
  <si>
    <t>Partita IVA-C.F.</t>
  </si>
  <si>
    <t>S 3</t>
  </si>
  <si>
    <t>Istituto Cassa Asilo C.Felice</t>
  </si>
  <si>
    <t xml:space="preserve">CAGLIARI   -  SCUOLE INFANZIA PARITARIE  - ANNO SCOLASTICO 2013/2014 </t>
  </si>
  <si>
    <t>Arbus</t>
  </si>
  <si>
    <t>La Provvidenza</t>
  </si>
  <si>
    <t>Vico Repubblica, 14</t>
  </si>
  <si>
    <t>02940720929</t>
  </si>
  <si>
    <t>Tel. e Fax 070/9753045</t>
  </si>
  <si>
    <t>scuola.laprovvidenza@tiscali.it</t>
  </si>
  <si>
    <t>maternapiovella@tiscali.it                  asf.segr.gen@tiscali.it</t>
  </si>
  <si>
    <t xml:space="preserve">scmtgesubambino@libero.it     asf.segr.gen@tiscali.it       </t>
  </si>
  <si>
    <t>mercedarie.scuola@gmail.com              mercedariesantelia@gmail.com</t>
  </si>
  <si>
    <t>Tel. 070/4510511  Fax 070/8582588</t>
  </si>
  <si>
    <t>Via Poliziano, 7</t>
  </si>
  <si>
    <t>Percorsi</t>
  </si>
  <si>
    <t>scuolamat.cadutigg@tiscali.it     asf.segr.gen@tiscali.it</t>
  </si>
  <si>
    <t>I Folletti</t>
  </si>
  <si>
    <t>Via Bezzecca, snc ang. Via S.Fermo</t>
  </si>
  <si>
    <t>02259250922</t>
  </si>
  <si>
    <t>Tel. 070/506361      Fax 070/506362</t>
  </si>
  <si>
    <t xml:space="preserve">ifolletti1@virgilio.it </t>
  </si>
  <si>
    <t>umbmarg@tiscali.it</t>
  </si>
  <si>
    <t>Via S.Giacomo, 111</t>
  </si>
  <si>
    <t>80018450926</t>
  </si>
  <si>
    <t>Tel.070/658811                Fax070/6400735</t>
  </si>
  <si>
    <t xml:space="preserve">asilo.carlofelice@tiscali.it </t>
  </si>
  <si>
    <t xml:space="preserve">asf.infabimbo.ca@tiscali.it         asf.segr.gen@tiscali.it     </t>
  </si>
  <si>
    <t xml:space="preserve">materna.canelles@tiscali.it </t>
  </si>
  <si>
    <t>maternasanzio@libero.it       asf.segr.gen@tiscali.it</t>
  </si>
  <si>
    <t xml:space="preserve">infanziaprincipiepiemon@tiscali.it            asf.segr.gen@tiscali.it    </t>
  </si>
  <si>
    <t xml:space="preserve">fruttidoroscuolainf@tiscali.it              asf.segr.gen@tiscali.it    </t>
  </si>
  <si>
    <t>Via Trento, 62</t>
  </si>
  <si>
    <t>02966270924</t>
  </si>
  <si>
    <t>Tel. 070/729517 Fax: 070/9537788</t>
  </si>
  <si>
    <t>ilgirotondo.sas@tiscali.it</t>
  </si>
  <si>
    <t>asilosanvincenzo@alice.it               asilosanvincenzo-carloforte@pec.it</t>
  </si>
  <si>
    <t>asilocollinas@tiscali.it                             asilocollinas@pec.it</t>
  </si>
  <si>
    <t>coop.yoyo@virgilio.it                           coop.verdeyoyo@virgilio.it</t>
  </si>
  <si>
    <t xml:space="preserve">scuola.priniolanda@tiscali.it         asf.segr.gen@tiscali.it  </t>
  </si>
  <si>
    <t xml:space="preserve"> scmatsangiuseppe@tiscali.it        asf.segr.gen@tiscali.it</t>
  </si>
  <si>
    <t>materna.caterina@tiscali.it          asf.segr.gen@tiscali.it</t>
  </si>
  <si>
    <t>osuore@tiscali.it                        scuolaparitariamariamaggiori@pec.it</t>
  </si>
  <si>
    <t>sm.pcdp-gonnos@libero.it                          dir.scuole@cottolengo.org</t>
  </si>
  <si>
    <t>Tel. 070/970053 Fax 070/974287</t>
  </si>
  <si>
    <t>patzie@tiscali.it</t>
  </si>
  <si>
    <t>infanziasulis@hotmail.it</t>
  </si>
  <si>
    <t xml:space="preserve">scuola.corongiu@tiscali.it </t>
  </si>
  <si>
    <t>s.m.sanvincenzo@tiscali.it                                   s.m.sanvincenzo@pec.it</t>
  </si>
  <si>
    <t>infanziasf@tiscali.it      asf.segr.gen@tiscali.it</t>
  </si>
  <si>
    <t xml:space="preserve"> </t>
  </si>
  <si>
    <t>sm.pcdp-sansperate@libero.it                        direzione.scuole@pec.cottolengo.org</t>
  </si>
  <si>
    <t xml:space="preserve">sc.materna.comunale@tiscali.it </t>
  </si>
  <si>
    <t xml:space="preserve">H 3                          </t>
  </si>
  <si>
    <t>maternacim@tiscali.it                        asf.segr.gen@tiscali.it</t>
  </si>
  <si>
    <t>1 H</t>
  </si>
  <si>
    <t>Cell.366/4945774</t>
  </si>
  <si>
    <t>H 5</t>
  </si>
  <si>
    <t>maternaputzuloddo@tiscali.it       asf.segr.gen@tiscali.it</t>
  </si>
  <si>
    <t>suore.selegas@tiscali.it</t>
  </si>
  <si>
    <t>cdess@tin.it</t>
  </si>
  <si>
    <t>scuolaeroicicaduti@tiscali.it     asf.segr.gen@tiscali.it</t>
  </si>
  <si>
    <t xml:space="preserve">S.Giuseppe </t>
  </si>
  <si>
    <t>Via Roma, 116/132</t>
  </si>
  <si>
    <t xml:space="preserve">pietromost@tiscali.it </t>
  </si>
  <si>
    <t>infanziapusceddu@tiscali.it      asf.segr.gen@tiscali.it</t>
  </si>
  <si>
    <t>solemir@alice.it            solemir@pec.it</t>
  </si>
  <si>
    <t>Tel. e Fax 070/9889015</t>
  </si>
  <si>
    <t xml:space="preserve">getzemani.suelli@tiscali.it </t>
  </si>
  <si>
    <t xml:space="preserve">lascitomauri@virgilio.it </t>
  </si>
  <si>
    <t>infanzia.s.famiglia@tiscali.it      asf.segr.gen@tiscali.it</t>
  </si>
  <si>
    <t>Tel. 070/9648139-9646015              Fax 070/9647331</t>
  </si>
  <si>
    <t>contributo per scuola</t>
  </si>
  <si>
    <t>contributo per sezione</t>
  </si>
  <si>
    <t>contributo per handicap</t>
  </si>
  <si>
    <t>contributo complessivo</t>
  </si>
  <si>
    <t>PEC</t>
  </si>
  <si>
    <t>Viale  S.Ignazio da Laconi, 64</t>
  </si>
  <si>
    <t>00354560922</t>
  </si>
  <si>
    <t>Tel.070/658653-669315                     Fax070/651682</t>
  </si>
  <si>
    <t>segreteria@cagliari-donbosco.it</t>
  </si>
  <si>
    <t>sdb.cagliari@pec.it</t>
  </si>
  <si>
    <t>Liceo Scienze Umane  "N.Tommaseo"</t>
  </si>
  <si>
    <t xml:space="preserve">Via Macomer, 29 </t>
  </si>
  <si>
    <t>03354820924</t>
  </si>
  <si>
    <t>nictom@tiscali.it</t>
  </si>
  <si>
    <t>Via degli Scolopi, 17</t>
  </si>
  <si>
    <t>01864350929</t>
  </si>
  <si>
    <t>calasanzio@tiscali.it</t>
  </si>
  <si>
    <t xml:space="preserve">  Francesco Feliziani</t>
  </si>
  <si>
    <t>CAGLIARI SCUOLE  SECONDARIE I GRADO PARITARIE ANNO SCOLASTICO 2013-14</t>
  </si>
  <si>
    <t>Nuovo Collegio della Missione</t>
  </si>
  <si>
    <t>Tel. 070/650995                     Fax 070/6853196</t>
  </si>
  <si>
    <t xml:space="preserve">H 5                           </t>
  </si>
  <si>
    <t>Tel. e Fax 070/8580095</t>
  </si>
  <si>
    <t>media.sacrocuore@tiscali.it</t>
  </si>
  <si>
    <t>S.G.Bosco</t>
  </si>
  <si>
    <t>Viale S.Ignazio da Laconi, 64</t>
  </si>
  <si>
    <t>Tel. 070/658653-669315                          Fax 070/651682</t>
  </si>
  <si>
    <t xml:space="preserve">segreteria@cagliari-donbosco.it </t>
  </si>
  <si>
    <t>Madre C.Gritti</t>
  </si>
  <si>
    <t>00493040166</t>
  </si>
  <si>
    <t>Tel. 0781/660177                Fax 0781/661014</t>
  </si>
  <si>
    <t xml:space="preserve">scuolagritti@libero.it </t>
  </si>
  <si>
    <t>scuolagritti.secondaria@pec.it</t>
  </si>
  <si>
    <t>Tel. 070/573107                      Fax 070/575400</t>
  </si>
  <si>
    <t>Calasanzio</t>
  </si>
  <si>
    <t xml:space="preserve">Tel. e Fax 070/9370834                </t>
  </si>
  <si>
    <t xml:space="preserve">H 7 </t>
  </si>
  <si>
    <t xml:space="preserve">      Francesco Feliziani</t>
  </si>
  <si>
    <t>contributo per studente</t>
  </si>
  <si>
    <t>Contributo complessivo</t>
  </si>
  <si>
    <t>1</t>
  </si>
  <si>
    <t>N.Studenti sc NO lucro</t>
  </si>
  <si>
    <t>Contributo Handicap</t>
  </si>
  <si>
    <t>parità2014/2015/conctibutidecretointerle/tabellaripartoCAGLIARI</t>
  </si>
  <si>
    <t xml:space="preserve">Handicap </t>
  </si>
  <si>
    <t>Sezioni</t>
  </si>
  <si>
    <t>Francesco Feliziani</t>
  </si>
  <si>
    <t>€</t>
  </si>
  <si>
    <t>H2</t>
  </si>
  <si>
    <t>parità2014/2015/conctibutidecretointerle/tabellaripart8/12CAGLIARI</t>
  </si>
  <si>
    <t>3</t>
  </si>
  <si>
    <t>Liceo Scientifico “S.G.Bosco”</t>
  </si>
  <si>
    <t xml:space="preserve">                    CAGLIARI SCUOLE SECONDARIE II GRADO PARITARIE ANNO SCOLASTICO 2013-2014 che hanno diritto al contributo</t>
  </si>
  <si>
    <t xml:space="preserve">Ai portatori di Handicap frequentanti le scuole paritarie di ogni ordine e grado, escluse le scuole primarie convenzionate, vengono assegnati € 270.935,00. Di detto imposto gli  8/12 corrispondenti ad € 180.623,33 vengono assegnati per l'anno scolastico 2013/2014 </t>
  </si>
  <si>
    <r>
      <t xml:space="preserve">H 1 </t>
    </r>
    <r>
      <rPr>
        <sz val="8"/>
        <rFont val="Times New Roman"/>
        <family val="1"/>
      </rPr>
      <t xml:space="preserve">                     </t>
    </r>
  </si>
  <si>
    <r>
      <t xml:space="preserve"> 1 H </t>
    </r>
    <r>
      <rPr>
        <sz val="8"/>
        <rFont val="Times New Roman"/>
        <family val="1"/>
      </rPr>
      <t xml:space="preserve">                   </t>
    </r>
  </si>
  <si>
    <r>
      <t>H 2</t>
    </r>
    <r>
      <rPr>
        <sz val="8"/>
        <rFont val="Times New Roman"/>
        <family val="1"/>
      </rPr>
      <t xml:space="preserve">                              </t>
    </r>
  </si>
  <si>
    <t>H 24</t>
  </si>
  <si>
    <t>81004010922</t>
  </si>
  <si>
    <t>80002610923</t>
  </si>
  <si>
    <t>84004710483</t>
  </si>
  <si>
    <t>92025220929</t>
  </si>
  <si>
    <t>02641740580</t>
  </si>
  <si>
    <t>82002050928</t>
  </si>
  <si>
    <t>02487720589</t>
  </si>
  <si>
    <t>92003530927</t>
  </si>
  <si>
    <t>81003680923</t>
  </si>
  <si>
    <t>02643280585</t>
  </si>
  <si>
    <t>82000310928</t>
  </si>
  <si>
    <t>01056930371</t>
  </si>
  <si>
    <t>00234530905</t>
  </si>
  <si>
    <t>80010440925</t>
  </si>
  <si>
    <t>82006370926</t>
  </si>
  <si>
    <t>92014260928</t>
  </si>
  <si>
    <t>92021450926</t>
  </si>
  <si>
    <t>82000690923</t>
  </si>
  <si>
    <t>80000220923</t>
  </si>
  <si>
    <t xml:space="preserve">TABELLA     A    ALLEGATA AL  DECRETO DIRETTORIALE PROT. N.  7367    DEL  9 luglio 2015            </t>
  </si>
  <si>
    <t>Contributo di cui al Decreto Interministeriale prot.n. 869 del 25 novembre 2014. Come da Piano Regionale di Ripartizione prot. n.   7366     del   9 luglio 2015            viene destinata all'infanzia la somma pari ad € 3.720.298.  Di detto importo, gli 8/12 corrispondenti ad  € 2.480.199,00  vengono assegnati per l'a.s. 2013/2014 come segue:</t>
  </si>
  <si>
    <t>f.to Il Direttore Generale</t>
  </si>
  <si>
    <t xml:space="preserve">TABELLA    B    ALLEGATA AL  DECRETO DIRETTORIALE PROT. N. 7367      DEL     9 luglio 2015          </t>
  </si>
  <si>
    <r>
      <rPr>
        <sz val="12"/>
        <rFont val="Arial"/>
        <family val="2"/>
      </rPr>
      <t xml:space="preserve">Contributo di cui al Decreto Interministeriale prot. n. 869  del 25 novembre 2014 Come disposto nel  Piano Regionale di ripartizione prot.n. 7366    del   9 luglio 2015  alle scuole secondarie di I e II grado viene assegnato un contributo complessivo pari a € 45.000,00. Di detto importo gli 8/12 pari ad € 30.000,00  vengono assegnati, per l'anno scolastico 2013/2014, nella misura dell'80% pari ad €  24.000,00  tra le scuole senza finalità di lucro, in ragione del numero degli studenti iscritti e frequentanti le 3 classi della scuola secondaria di I grado e del numero degli studenti frequentanti  le classi 1° e 2° delle scuole secondarie di II grado e nella misura del  20% pari a € 6.000,00 alle scuole aventi diritto (art.7 D.M.46 del 30 gennaio 2013).come segue:   
Contributo per studente : €      35,714
Contributo per scuola :     €     666,67
Numero scuole I grado   :  6
Numero scuole II grado  : 3
Numero studenti            :  672                                                                                                        </t>
    </r>
    <r>
      <rPr>
        <b/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</rPr>
      <t xml:space="preserve">                             </t>
    </r>
    <r>
      <rPr>
        <sz val="10"/>
        <rFont val="Arial"/>
        <family val="2"/>
      </rPr>
      <t xml:space="preserve">
                                                           </t>
    </r>
  </si>
  <si>
    <t>f.to il Direttore Generale</t>
  </si>
  <si>
    <t xml:space="preserve">TABELLA    C    ALLEGATA AL  DECRETO DIRETTORIALE PROT. N.  7367     DEL  9 luglio 2015              </t>
  </si>
  <si>
    <r>
      <t xml:space="preserve">
</t>
    </r>
    <r>
      <rPr>
        <sz val="12"/>
        <rFont val="Arial"/>
        <family val="2"/>
      </rPr>
      <t xml:space="preserve">Contributo di cui al Decreto Interministeriale prot. n. 869  del 25 novembre 2014 Come disposto nel  Piano Regionale di ripartizione prot.n.  7366    del  9 luglio  2015 alle scuole secondarie di I e II grado viene assegnato un contributo complessivo pari a € 45.000,00. Di detto importo gli 8/12 pari ad € 30.000,00  vengono assegnati, per l'anno scolastico 2013/2014, nella misura dell'80% pari ad €  24.000,00  tra le scuole senza finalità di lucro, in ragione del numero degli studenti iscritti e frequentanti le 3 classi della scuola secondaria di I grado e del numero degli studenti frequentanti  le classi 1° e 2° delle scuole secondarie di II grado e nella misura del  20% pari a € 6.000,00 alle scuole aventi diritto (art.7 D.M.46 del 30 gennaio 2013).come segue:   
Contributo per studente : €      35,714
Contributo per scuola :     €     666,67
Numero scuole I grado   :  6
Numero scuole II grado  : 3
Numero studenti            :  672                                                                                                        </t>
    </r>
    <r>
      <rPr>
        <b/>
        <sz val="12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</rPr>
      <t xml:space="preserve">                             </t>
    </r>
    <r>
      <rPr>
        <sz val="10"/>
        <rFont val="Arial"/>
        <family val="2"/>
      </rPr>
      <t xml:space="preserve">
                                                           </t>
    </r>
  </si>
  <si>
    <t xml:space="preserve">            f.to         Il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</si>
</sst>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1"/>
      <color theme="1"/>
      <name val="Calibri"/>
      <family val="2"/>
      <scheme val="minor"/>
    </font>
    <font>
      <b/>
      <sz val="8"/>
      <name val="Times New Roman"/>
      <family val="1"/>
    </font>
    <font>
      <sz val="7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8"/>
      <color indexed="12"/>
      <name val="Times New Roman"/>
      <family val="1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1"/>
      <name val="Times New Roman"/>
      <family val="1"/>
    </font>
    <font>
      <sz val="8"/>
      <color indexed="12"/>
      <name val="Times New Roman"/>
      <family val="1"/>
    </font>
    <font>
      <b/>
      <sz val="10"/>
      <name val="Times New Roman"/>
      <family val="1"/>
    </font>
    <font>
      <sz val="8"/>
      <color indexed="8"/>
      <name val="Times New Roman"/>
      <family val="1"/>
    </font>
    <font>
      <u/>
      <sz val="8"/>
      <color indexed="8"/>
      <name val="Arial"/>
      <family val="2"/>
    </font>
    <font>
      <u/>
      <sz val="8"/>
      <name val="Arial"/>
      <family val="2"/>
    </font>
    <font>
      <sz val="11"/>
      <name val="Times New Roman"/>
      <family val="1"/>
    </font>
    <font>
      <sz val="10"/>
      <name val="Times New Roman"/>
      <family val="1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name val="Times New Roman"/>
      <family val="1"/>
    </font>
    <font>
      <b/>
      <sz val="11"/>
      <color theme="1"/>
      <name val="Calibri"/>
      <family val="2"/>
      <scheme val="minor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2">
    <xf numFmtId="0" fontId="0" fillId="0" borderId="0" xfId="0"/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21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 applyProtection="1">
      <alignment horizontal="center" vertical="center" wrapText="1"/>
    </xf>
    <xf numFmtId="21" fontId="12" fillId="0" borderId="3" xfId="0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7" fontId="3" fillId="0" borderId="3" xfId="0" applyNumberFormat="1" applyFont="1" applyFill="1" applyBorder="1" applyAlignment="1">
      <alignment horizontal="center" vertical="center" wrapText="1"/>
    </xf>
    <xf numFmtId="46" fontId="3" fillId="0" borderId="3" xfId="0" applyNumberFormat="1" applyFont="1" applyFill="1" applyBorder="1" applyAlignment="1">
      <alignment horizontal="center" vertical="center" wrapText="1"/>
    </xf>
    <xf numFmtId="14" fontId="14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7" fillId="0" borderId="4" xfId="1" applyFont="1" applyFill="1" applyBorder="1" applyAlignment="1" applyProtection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1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/>
    <xf numFmtId="0" fontId="3" fillId="0" borderId="4" xfId="0" applyFont="1" applyBorder="1"/>
    <xf numFmtId="0" fontId="3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2" fillId="0" borderId="0" xfId="0" applyFont="1" applyBorder="1"/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4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/>
    <xf numFmtId="0" fontId="3" fillId="0" borderId="10" xfId="0" applyFont="1" applyBorder="1" applyAlignment="1">
      <alignment horizontal="center" vertical="center" wrapText="1"/>
    </xf>
    <xf numFmtId="164" fontId="7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20" fillId="0" borderId="0" xfId="0" applyNumberFormat="1" applyFont="1" applyBorder="1" applyAlignment="1"/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22" fillId="0" borderId="4" xfId="0" applyFont="1" applyBorder="1"/>
    <xf numFmtId="0" fontId="22" fillId="0" borderId="4" xfId="0" applyFont="1" applyBorder="1" applyAlignment="1">
      <alignment wrapText="1"/>
    </xf>
    <xf numFmtId="0" fontId="22" fillId="0" borderId="1" xfId="0" applyFont="1" applyBorder="1"/>
    <xf numFmtId="0" fontId="22" fillId="0" borderId="1" xfId="0" applyFont="1" applyBorder="1" applyAlignment="1">
      <alignment wrapText="1"/>
    </xf>
    <xf numFmtId="0" fontId="21" fillId="0" borderId="4" xfId="0" applyFont="1" applyBorder="1"/>
    <xf numFmtId="0" fontId="23" fillId="0" borderId="4" xfId="0" applyFont="1" applyBorder="1"/>
    <xf numFmtId="0" fontId="23" fillId="0" borderId="4" xfId="0" applyFont="1" applyFill="1" applyBorder="1"/>
    <xf numFmtId="0" fontId="0" fillId="0" borderId="1" xfId="0" applyBorder="1"/>
    <xf numFmtId="0" fontId="0" fillId="0" borderId="4" xfId="0" applyFill="1" applyBorder="1" applyAlignment="1">
      <alignment wrapText="1"/>
    </xf>
    <xf numFmtId="2" fontId="0" fillId="0" borderId="4" xfId="0" applyNumberFormat="1" applyFill="1" applyBorder="1"/>
    <xf numFmtId="2" fontId="1" fillId="0" borderId="4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Border="1" applyAlignment="1"/>
    <xf numFmtId="0" fontId="3" fillId="0" borderId="0" xfId="0" applyFont="1" applyFill="1" applyAlignment="1">
      <alignment horizontal="right" vertical="center" wrapText="1"/>
    </xf>
    <xf numFmtId="0" fontId="7" fillId="0" borderId="4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0" fillId="0" borderId="10" xfId="0" applyBorder="1"/>
    <xf numFmtId="0" fontId="22" fillId="0" borderId="14" xfId="0" applyFont="1" applyBorder="1"/>
    <xf numFmtId="0" fontId="22" fillId="0" borderId="14" xfId="0" applyFont="1" applyBorder="1" applyAlignment="1">
      <alignment wrapText="1"/>
    </xf>
    <xf numFmtId="0" fontId="22" fillId="0" borderId="11" xfId="0" applyFont="1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2" fontId="0" fillId="0" borderId="0" xfId="0" applyNumberFormat="1" applyFill="1" applyBorder="1" applyAlignment="1"/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Border="1"/>
    <xf numFmtId="2" fontId="7" fillId="0" borderId="0" xfId="0" applyNumberFormat="1" applyFont="1" applyBorder="1"/>
    <xf numFmtId="0" fontId="0" fillId="0" borderId="14" xfId="0" applyFill="1" applyBorder="1" applyAlignment="1">
      <alignment wrapText="1"/>
    </xf>
    <xf numFmtId="2" fontId="24" fillId="0" borderId="4" xfId="0" applyNumberFormat="1" applyFont="1" applyFill="1" applyBorder="1"/>
    <xf numFmtId="2" fontId="19" fillId="0" borderId="4" xfId="0" applyNumberFormat="1" applyFont="1" applyFill="1" applyBorder="1" applyAlignment="1">
      <alignment horizontal="center" vertical="center" wrapText="1"/>
    </xf>
    <xf numFmtId="0" fontId="24" fillId="0" borderId="4" xfId="0" applyFont="1" applyFill="1" applyBorder="1"/>
    <xf numFmtId="0" fontId="10" fillId="0" borderId="5" xfId="0" applyFont="1" applyBorder="1"/>
    <xf numFmtId="0" fontId="3" fillId="0" borderId="11" xfId="0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/>
    <xf numFmtId="0" fontId="3" fillId="0" borderId="12" xfId="0" applyFont="1" applyBorder="1"/>
    <xf numFmtId="0" fontId="0" fillId="0" borderId="0" xfId="0" applyFill="1" applyBorder="1"/>
    <xf numFmtId="0" fontId="27" fillId="0" borderId="0" xfId="0" applyFont="1" applyBorder="1"/>
    <xf numFmtId="0" fontId="27" fillId="0" borderId="0" xfId="0" applyFont="1"/>
    <xf numFmtId="2" fontId="1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/>
    <xf numFmtId="49" fontId="1" fillId="0" borderId="4" xfId="0" applyNumberFormat="1" applyFont="1" applyFill="1" applyBorder="1" applyAlignment="1">
      <alignment horizontal="center" vertical="center" wrapText="1"/>
    </xf>
    <xf numFmtId="49" fontId="28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0" fillId="0" borderId="0" xfId="0" applyBorder="1" applyAlignment="1"/>
    <xf numFmtId="0" fontId="9" fillId="0" borderId="5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2" fillId="0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9" fillId="0" borderId="0" xfId="0" applyFont="1" applyBorder="1" applyAlignment="1">
      <alignment horizontal="center" wrapText="1"/>
    </xf>
    <xf numFmtId="0" fontId="0" fillId="0" borderId="10" xfId="0" applyFont="1" applyBorder="1" applyAlignment="1"/>
    <xf numFmtId="0" fontId="12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Font="1" applyFill="1" applyBorder="1" applyAlignment="1"/>
    <xf numFmtId="0" fontId="0" fillId="0" borderId="10" xfId="0" applyFont="1" applyFill="1" applyBorder="1" applyAlignment="1"/>
    <xf numFmtId="0" fontId="8" fillId="0" borderId="6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5" xfId="0" applyFill="1" applyBorder="1" applyAlignment="1"/>
    <xf numFmtId="0" fontId="0" fillId="0" borderId="0" xfId="0" applyFill="1" applyBorder="1" applyAlignment="1"/>
    <xf numFmtId="0" fontId="0" fillId="0" borderId="10" xfId="0" applyBorder="1" applyAlignment="1"/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2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/>
    <xf numFmtId="0" fontId="18" fillId="0" borderId="0" xfId="0" applyFont="1" applyAlignment="1">
      <alignment horizontal="left" vertical="center" wrapText="1"/>
    </xf>
    <xf numFmtId="0" fontId="0" fillId="0" borderId="10" xfId="0" applyFill="1" applyBorder="1" applyAlignment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boero.achille@gmail.com" TargetMode="External"/><Relationship Id="rId117" Type="http://schemas.openxmlformats.org/officeDocument/2006/relationships/hyperlink" Target="mailto:scuolavirg.angioni@tiscali.it" TargetMode="External"/><Relationship Id="rId21" Type="http://schemas.openxmlformats.org/officeDocument/2006/relationships/hyperlink" Target="mailto:piccolomondoin@tiscali.it" TargetMode="External"/><Relationship Id="rId42" Type="http://schemas.openxmlformats.org/officeDocument/2006/relationships/hyperlink" Target="mailto:scuola.ipini@tiscali.it" TargetMode="External"/><Relationship Id="rId47" Type="http://schemas.openxmlformats.org/officeDocument/2006/relationships/hyperlink" Target="mailto:infanzia.terzaeta@tiscali.it" TargetMode="External"/><Relationship Id="rId63" Type="http://schemas.openxmlformats.org/officeDocument/2006/relationships/hyperlink" Target="mailto:figliesangiuseppefalzarego@hotmail.it" TargetMode="External"/><Relationship Id="rId68" Type="http://schemas.openxmlformats.org/officeDocument/2006/relationships/hyperlink" Target="mailto:dimensionebimbo@tiscali.it" TargetMode="External"/><Relationship Id="rId84" Type="http://schemas.openxmlformats.org/officeDocument/2006/relationships/hyperlink" Target="mailto:cdess@tin.it" TargetMode="External"/><Relationship Id="rId89" Type="http://schemas.openxmlformats.org/officeDocument/2006/relationships/hyperlink" Target="mailto:suore.selegas@tiscali.it" TargetMode="External"/><Relationship Id="rId112" Type="http://schemas.openxmlformats.org/officeDocument/2006/relationships/hyperlink" Target="mailto:scuolaeroicicaduti@tiscali.it" TargetMode="External"/><Relationship Id="rId133" Type="http://schemas.openxmlformats.org/officeDocument/2006/relationships/printerSettings" Target="../printerSettings/printerSettings1.bin"/><Relationship Id="rId16" Type="http://schemas.openxmlformats.org/officeDocument/2006/relationships/hyperlink" Target="mailto:asilo.guasila@tiscali.it" TargetMode="External"/><Relationship Id="rId107" Type="http://schemas.openxmlformats.org/officeDocument/2006/relationships/hyperlink" Target="mailto:pudducrobeddu@tiscali.it" TargetMode="External"/><Relationship Id="rId11" Type="http://schemas.openxmlformats.org/officeDocument/2006/relationships/hyperlink" Target="mailto:stefaniafrau1981@yahoo.it" TargetMode="External"/><Relationship Id="rId32" Type="http://schemas.openxmlformats.org/officeDocument/2006/relationships/hyperlink" Target="mailto:asf.infabimbo.ca@tiscali.it" TargetMode="External"/><Relationship Id="rId37" Type="http://schemas.openxmlformats.org/officeDocument/2006/relationships/hyperlink" Target="mailto:umbmarg@tiscali.it" TargetMode="External"/><Relationship Id="rId53" Type="http://schemas.openxmlformats.org/officeDocument/2006/relationships/hyperlink" Target="mailto:asilosanvincenzo@alice.it" TargetMode="External"/><Relationship Id="rId58" Type="http://schemas.openxmlformats.org/officeDocument/2006/relationships/hyperlink" Target="mailto:letiziadue@gmail.com" TargetMode="External"/><Relationship Id="rId74" Type="http://schemas.openxmlformats.org/officeDocument/2006/relationships/hyperlink" Target="mailto:chatterbox2@tiscali.it" TargetMode="External"/><Relationship Id="rId79" Type="http://schemas.openxmlformats.org/officeDocument/2006/relationships/hyperlink" Target="mailto:cenacolocaim@alice.it" TargetMode="External"/><Relationship Id="rId102" Type="http://schemas.openxmlformats.org/officeDocument/2006/relationships/hyperlink" Target="mailto:infanziasf@tiscali.it" TargetMode="External"/><Relationship Id="rId123" Type="http://schemas.openxmlformats.org/officeDocument/2006/relationships/hyperlink" Target="mailto:chatterbox@tiscali.it" TargetMode="External"/><Relationship Id="rId128" Type="http://schemas.openxmlformats.org/officeDocument/2006/relationships/hyperlink" Target="mailto:piccole.marmotte@tiscali.it" TargetMode="External"/><Relationship Id="rId5" Type="http://schemas.openxmlformats.org/officeDocument/2006/relationships/hyperlink" Target="mailto:maternasanzio@libero.it" TargetMode="External"/><Relationship Id="rId90" Type="http://schemas.openxmlformats.org/officeDocument/2006/relationships/hyperlink" Target="mailto:smdonigala@tiscali.it" TargetMode="External"/><Relationship Id="rId95" Type="http://schemas.openxmlformats.org/officeDocument/2006/relationships/hyperlink" Target="mailto:scuola.mt.porta@tiscali.it" TargetMode="External"/><Relationship Id="rId14" Type="http://schemas.openxmlformats.org/officeDocument/2006/relationships/hyperlink" Target="mailto:patzie@tiscali.it" TargetMode="External"/><Relationship Id="rId22" Type="http://schemas.openxmlformats.org/officeDocument/2006/relationships/hyperlink" Target="mailto:scmtsangiuseppe@tiscali.it" TargetMode="External"/><Relationship Id="rId27" Type="http://schemas.openxmlformats.org/officeDocument/2006/relationships/hyperlink" Target="mailto:infanziaprincipiepiemon@tiscali.it" TargetMode="External"/><Relationship Id="rId30" Type="http://schemas.openxmlformats.org/officeDocument/2006/relationships/hyperlink" Target="mailto:scuolamat.medaglia@libero.it" TargetMode="External"/><Relationship Id="rId35" Type="http://schemas.openxmlformats.org/officeDocument/2006/relationships/hyperlink" Target="mailto:asilo.carlofelice@tiscali.it" TargetMode="External"/><Relationship Id="rId43" Type="http://schemas.openxmlformats.org/officeDocument/2006/relationships/hyperlink" Target="mailto:s.maternababyclub@tiscali.it" TargetMode="External"/><Relationship Id="rId48" Type="http://schemas.openxmlformats.org/officeDocument/2006/relationships/hyperlink" Target="mailto:scuola.laprovvidenza@tiscali.it" TargetMode="External"/><Relationship Id="rId56" Type="http://schemas.openxmlformats.org/officeDocument/2006/relationships/hyperlink" Target="mailto:scuolainfanzia.madonnabonaria@gmail.com" TargetMode="External"/><Relationship Id="rId64" Type="http://schemas.openxmlformats.org/officeDocument/2006/relationships/hyperlink" Target="mailto:lalberoamico@tiscali.it" TargetMode="External"/><Relationship Id="rId69" Type="http://schemas.openxmlformats.org/officeDocument/2006/relationships/hyperlink" Target="mailto:info@casadeibambini.it" TargetMode="External"/><Relationship Id="rId77" Type="http://schemas.openxmlformats.org/officeDocument/2006/relationships/hyperlink" Target="mailto:getzemani.suelli@tiscali.it" TargetMode="External"/><Relationship Id="rId100" Type="http://schemas.openxmlformats.org/officeDocument/2006/relationships/hyperlink" Target="mailto:la.piccola.accademia@tiscali.it" TargetMode="External"/><Relationship Id="rId105" Type="http://schemas.openxmlformats.org/officeDocument/2006/relationships/hyperlink" Target="mailto:sanluri.ira@tiscali.it" TargetMode="External"/><Relationship Id="rId113" Type="http://schemas.openxmlformats.org/officeDocument/2006/relationships/hyperlink" Target="mailto:pietromost@tiscali.it" TargetMode="External"/><Relationship Id="rId118" Type="http://schemas.openxmlformats.org/officeDocument/2006/relationships/hyperlink" Target="mailto:infanzia.s.famiglia@tiscali.it" TargetMode="External"/><Relationship Id="rId126" Type="http://schemas.openxmlformats.org/officeDocument/2006/relationships/hyperlink" Target="mailto:babypar@tiscalinet.it" TargetMode="External"/><Relationship Id="rId8" Type="http://schemas.openxmlformats.org/officeDocument/2006/relationships/hyperlink" Target="mailto:scuola.buonpastore@tiscali.it" TargetMode="External"/><Relationship Id="rId51" Type="http://schemas.openxmlformats.org/officeDocument/2006/relationships/hyperlink" Target="mailto:ilgirotondo.sas@tiscali.it" TargetMode="External"/><Relationship Id="rId72" Type="http://schemas.openxmlformats.org/officeDocument/2006/relationships/hyperlink" Target="mailto:materna.santandrea@tiscali.it" TargetMode="External"/><Relationship Id="rId80" Type="http://schemas.openxmlformats.org/officeDocument/2006/relationships/hyperlink" Target="mailto:igiardinidititty@tiscali.it" TargetMode="External"/><Relationship Id="rId85" Type="http://schemas.openxmlformats.org/officeDocument/2006/relationships/hyperlink" Target="mailto:infanziapusceddu@tiscali.it" TargetMode="External"/><Relationship Id="rId93" Type="http://schemas.openxmlformats.org/officeDocument/2006/relationships/hyperlink" Target="mailto:antichisaperi@tiscali.it" TargetMode="External"/><Relationship Id="rId98" Type="http://schemas.openxmlformats.org/officeDocument/2006/relationships/hyperlink" Target="mailto:sc.infanzia.steresa@tiscali.it" TargetMode="External"/><Relationship Id="rId121" Type="http://schemas.openxmlformats.org/officeDocument/2006/relationships/hyperlink" Target="mailto:ordnassela@alice.it" TargetMode="External"/><Relationship Id="rId3" Type="http://schemas.openxmlformats.org/officeDocument/2006/relationships/hyperlink" Target="mailto:fruttidoroscuolainf@tiscali.it" TargetMode="External"/><Relationship Id="rId12" Type="http://schemas.openxmlformats.org/officeDocument/2006/relationships/hyperlink" Target="mailto:info@babyschool100.it" TargetMode="External"/><Relationship Id="rId17" Type="http://schemas.openxmlformats.org/officeDocument/2006/relationships/hyperlink" Target="mailto:superiora.gonnos@cottolengo.org" TargetMode="External"/><Relationship Id="rId25" Type="http://schemas.openxmlformats.org/officeDocument/2006/relationships/hyperlink" Target="mailto:direzionegdo@hotmail.it" TargetMode="External"/><Relationship Id="rId33" Type="http://schemas.openxmlformats.org/officeDocument/2006/relationships/hyperlink" Target="mailto:scuola.mercede@virgilio.it" TargetMode="External"/><Relationship Id="rId38" Type="http://schemas.openxmlformats.org/officeDocument/2006/relationships/hyperlink" Target="mailto:segreteria.infanzia@cagliari-donbosco.it" TargetMode="External"/><Relationship Id="rId46" Type="http://schemas.openxmlformats.org/officeDocument/2006/relationships/hyperlink" Target="mailto:maternapiovella@tiscali.it" TargetMode="External"/><Relationship Id="rId59" Type="http://schemas.openxmlformats.org/officeDocument/2006/relationships/hyperlink" Target="mailto:cenacolocaim@alice.it" TargetMode="External"/><Relationship Id="rId67" Type="http://schemas.openxmlformats.org/officeDocument/2006/relationships/hyperlink" Target="mailto:accademiadeipiccoli@tiscali.it" TargetMode="External"/><Relationship Id="rId103" Type="http://schemas.openxmlformats.org/officeDocument/2006/relationships/hyperlink" Target="mailto:sm.pcdp-sansperate@libero.it" TargetMode="External"/><Relationship Id="rId108" Type="http://schemas.openxmlformats.org/officeDocument/2006/relationships/hyperlink" Target="mailto:maternacim@tiscali.it" TargetMode="External"/><Relationship Id="rId116" Type="http://schemas.openxmlformats.org/officeDocument/2006/relationships/hyperlink" Target="mailto:dir.scuole@cottolengo.org" TargetMode="External"/><Relationship Id="rId124" Type="http://schemas.openxmlformats.org/officeDocument/2006/relationships/hyperlink" Target="mailto:chatterbox@tiscali.it" TargetMode="External"/><Relationship Id="rId129" Type="http://schemas.openxmlformats.org/officeDocument/2006/relationships/hyperlink" Target="mailto:info@scuolamaternacagliari.it" TargetMode="External"/><Relationship Id="rId20" Type="http://schemas.openxmlformats.org/officeDocument/2006/relationships/hyperlink" Target="mailto:lafiaba.domus@tiscali.it" TargetMode="External"/><Relationship Id="rId41" Type="http://schemas.openxmlformats.org/officeDocument/2006/relationships/hyperlink" Target="mailto:mercedarie.scuola@gmail.com" TargetMode="External"/><Relationship Id="rId54" Type="http://schemas.openxmlformats.org/officeDocument/2006/relationships/hyperlink" Target="mailto:asilocollinas@tiscali.it" TargetMode="External"/><Relationship Id="rId62" Type="http://schemas.openxmlformats.org/officeDocument/2006/relationships/hyperlink" Target="mailto:annamaria.studioforresu@yahoo.it" TargetMode="External"/><Relationship Id="rId70" Type="http://schemas.openxmlformats.org/officeDocument/2006/relationships/hyperlink" Target="mailto:istitutonsmercede@tiscali.it" TargetMode="External"/><Relationship Id="rId75" Type="http://schemas.openxmlformats.org/officeDocument/2006/relationships/hyperlink" Target="mailto:scuolamaternasanvincenzo@virgilio.it" TargetMode="External"/><Relationship Id="rId83" Type="http://schemas.openxmlformats.org/officeDocument/2006/relationships/hyperlink" Target="mailto:pi@comune.villasor.ca.it" TargetMode="External"/><Relationship Id="rId88" Type="http://schemas.openxmlformats.org/officeDocument/2006/relationships/hyperlink" Target="mailto:scuomasisi@tiscali.it" TargetMode="External"/><Relationship Id="rId91" Type="http://schemas.openxmlformats.org/officeDocument/2006/relationships/hyperlink" Target="mailto:abbovematerna@tiscali.it" TargetMode="External"/><Relationship Id="rId96" Type="http://schemas.openxmlformats.org/officeDocument/2006/relationships/hyperlink" Target="mailto:asilo.nuraminis@alice.it" TargetMode="External"/><Relationship Id="rId111" Type="http://schemas.openxmlformats.org/officeDocument/2006/relationships/hyperlink" Target="mailto:maternaputzuloddo@tiscali.it" TargetMode="External"/><Relationship Id="rId132" Type="http://schemas.openxmlformats.org/officeDocument/2006/relationships/hyperlink" Target="mailto:emanuelapinna@hotmail.com" TargetMode="External"/><Relationship Id="rId1" Type="http://schemas.openxmlformats.org/officeDocument/2006/relationships/hyperlink" Target="mailto:fondazione.irrm.onlus@gmail.com" TargetMode="External"/><Relationship Id="rId6" Type="http://schemas.openxmlformats.org/officeDocument/2006/relationships/hyperlink" Target="mailto:scuolamat.cadutigg@tiscali.it" TargetMode="External"/><Relationship Id="rId15" Type="http://schemas.openxmlformats.org/officeDocument/2006/relationships/hyperlink" Target="mailto:fmascuola.guspini@gmail.com" TargetMode="External"/><Relationship Id="rId23" Type="http://schemas.openxmlformats.org/officeDocument/2006/relationships/hyperlink" Target="mailto:scuola.priniolanda@tiscali.it" TargetMode="External"/><Relationship Id="rId28" Type="http://schemas.openxmlformats.org/officeDocument/2006/relationships/hyperlink" Target="mailto:ilnidodellamore@gmail.com" TargetMode="External"/><Relationship Id="rId36" Type="http://schemas.openxmlformats.org/officeDocument/2006/relationships/hyperlink" Target="mailto:sc.infanziaipulcini@tiscali.it" TargetMode="External"/><Relationship Id="rId49" Type="http://schemas.openxmlformats.org/officeDocument/2006/relationships/hyperlink" Target="mailto:accademiadeipiccoli@tiscali.it" TargetMode="External"/><Relationship Id="rId57" Type="http://schemas.openxmlformats.org/officeDocument/2006/relationships/hyperlink" Target="mailto:mvincis@tiscali.it" TargetMode="External"/><Relationship Id="rId106" Type="http://schemas.openxmlformats.org/officeDocument/2006/relationships/hyperlink" Target="mailto:sc.materna.comunale@tiscali.it" TargetMode="External"/><Relationship Id="rId114" Type="http://schemas.openxmlformats.org/officeDocument/2006/relationships/hyperlink" Target="mailto:solemir@alice.it" TargetMode="External"/><Relationship Id="rId119" Type="http://schemas.openxmlformats.org/officeDocument/2006/relationships/hyperlink" Target="mailto:scuolainfmanunza@tiscali.it" TargetMode="External"/><Relationship Id="rId127" Type="http://schemas.openxmlformats.org/officeDocument/2006/relationships/hyperlink" Target="mailto:laetitia.ca@tiscali.it" TargetMode="External"/><Relationship Id="rId10" Type="http://schemas.openxmlformats.org/officeDocument/2006/relationships/hyperlink" Target="mailto:sm.ilgirotondo@tiscali.it" TargetMode="External"/><Relationship Id="rId31" Type="http://schemas.openxmlformats.org/officeDocument/2006/relationships/hyperlink" Target="mailto:materna.canelles@tiscali.it" TargetMode="External"/><Relationship Id="rId44" Type="http://schemas.openxmlformats.org/officeDocument/2006/relationships/hyperlink" Target="mailto:ifolletti1@virgilio.it" TargetMode="External"/><Relationship Id="rId52" Type="http://schemas.openxmlformats.org/officeDocument/2006/relationships/hyperlink" Target="mailto:infanziabacu@hotmail.it" TargetMode="External"/><Relationship Id="rId60" Type="http://schemas.openxmlformats.org/officeDocument/2006/relationships/hyperlink" Target="mailto:info@percorsiscuolainfanzia.it" TargetMode="External"/><Relationship Id="rId65" Type="http://schemas.openxmlformats.org/officeDocument/2006/relationships/hyperlink" Target="mailto:cenacolocaim@alice.it" TargetMode="External"/><Relationship Id="rId73" Type="http://schemas.openxmlformats.org/officeDocument/2006/relationships/hyperlink" Target="mailto:leciribiricoccole@gmail.com" TargetMode="External"/><Relationship Id="rId78" Type="http://schemas.openxmlformats.org/officeDocument/2006/relationships/hyperlink" Target="mailto:bellegai@pec.it" TargetMode="External"/><Relationship Id="rId81" Type="http://schemas.openxmlformats.org/officeDocument/2006/relationships/hyperlink" Target="mailto:asilodessi@alice.it" TargetMode="External"/><Relationship Id="rId86" Type="http://schemas.openxmlformats.org/officeDocument/2006/relationships/hyperlink" Target="mailto:infanziasulis@hotmail.it" TargetMode="External"/><Relationship Id="rId94" Type="http://schemas.openxmlformats.org/officeDocument/2006/relationships/hyperlink" Target="mailto:annamariaciaravolo@alice.it" TargetMode="External"/><Relationship Id="rId99" Type="http://schemas.openxmlformats.org/officeDocument/2006/relationships/hyperlink" Target="mailto:asilo.steria@tiscali.it" TargetMode="External"/><Relationship Id="rId101" Type="http://schemas.openxmlformats.org/officeDocument/2006/relationships/hyperlink" Target="mailto:mondoazzurro@tiscali.it" TargetMode="External"/><Relationship Id="rId122" Type="http://schemas.openxmlformats.org/officeDocument/2006/relationships/hyperlink" Target="mailto:lacoccinella.srl@pec.cgn.it" TargetMode="External"/><Relationship Id="rId130" Type="http://schemas.openxmlformats.org/officeDocument/2006/relationships/hyperlink" Target="mailto:info@lamiafavola.it" TargetMode="External"/><Relationship Id="rId4" Type="http://schemas.openxmlformats.org/officeDocument/2006/relationships/hyperlink" Target="mailto:seda1@tiscali.it" TargetMode="External"/><Relationship Id="rId9" Type="http://schemas.openxmlformats.org/officeDocument/2006/relationships/hyperlink" Target="mailto:monserrato.iro@tiscali.it" TargetMode="External"/><Relationship Id="rId13" Type="http://schemas.openxmlformats.org/officeDocument/2006/relationships/hyperlink" Target="mailto:info@babylandiasrl.com" TargetMode="External"/><Relationship Id="rId18" Type="http://schemas.openxmlformats.org/officeDocument/2006/relationships/hyperlink" Target="mailto:osuore@tiscali.it" TargetMode="External"/><Relationship Id="rId39" Type="http://schemas.openxmlformats.org/officeDocument/2006/relationships/hyperlink" Target="mailto:centroinfantes@tiscali.it" TargetMode="External"/><Relationship Id="rId109" Type="http://schemas.openxmlformats.org/officeDocument/2006/relationships/hyperlink" Target="mailto:info@babyschool100.it" TargetMode="External"/><Relationship Id="rId34" Type="http://schemas.openxmlformats.org/officeDocument/2006/relationships/hyperlink" Target="mailto:suoredom.ca@gmail.com" TargetMode="External"/><Relationship Id="rId50" Type="http://schemas.openxmlformats.org/officeDocument/2006/relationships/hyperlink" Target="mailto:corsomoi@tiscali.it" TargetMode="External"/><Relationship Id="rId55" Type="http://schemas.openxmlformats.org/officeDocument/2006/relationships/hyperlink" Target="mailto:mercedariemandas@tiscali.it" TargetMode="External"/><Relationship Id="rId76" Type="http://schemas.openxmlformats.org/officeDocument/2006/relationships/hyperlink" Target="mailto:fpibia@tiscali.it" TargetMode="External"/><Relationship Id="rId97" Type="http://schemas.openxmlformats.org/officeDocument/2006/relationships/hyperlink" Target="mailto:scuola.corongiu@tiscali.it" TargetMode="External"/><Relationship Id="rId104" Type="http://schemas.openxmlformats.org/officeDocument/2006/relationships/hyperlink" Target="mailto:scuolampiadisavoia@tiscali.it" TargetMode="External"/><Relationship Id="rId120" Type="http://schemas.openxmlformats.org/officeDocument/2006/relationships/hyperlink" Target="mailto:scuolainfmanunza@tiscali.it" TargetMode="External"/><Relationship Id="rId125" Type="http://schemas.openxmlformats.org/officeDocument/2006/relationships/hyperlink" Target="mailto:chatterbox@tiscali.it" TargetMode="External"/><Relationship Id="rId7" Type="http://schemas.openxmlformats.org/officeDocument/2006/relationships/hyperlink" Target="mailto:sm.sacrocuore.assemi@tiscali.it" TargetMode="External"/><Relationship Id="rId71" Type="http://schemas.openxmlformats.org/officeDocument/2006/relationships/hyperlink" Target="mailto:mondoazzurro@tiscali.it" TargetMode="External"/><Relationship Id="rId92" Type="http://schemas.openxmlformats.org/officeDocument/2006/relationships/hyperlink" Target="mailto:le.giovanimarmotte@tiscali.it" TargetMode="External"/><Relationship Id="rId2" Type="http://schemas.openxmlformats.org/officeDocument/2006/relationships/hyperlink" Target="mailto:figusluisa@tiscali.it" TargetMode="External"/><Relationship Id="rId29" Type="http://schemas.openxmlformats.org/officeDocument/2006/relationships/hyperlink" Target="mailto:scuolainfprovvscuore@tiscali.it" TargetMode="External"/><Relationship Id="rId24" Type="http://schemas.openxmlformats.org/officeDocument/2006/relationships/hyperlink" Target="mailto:dormiglione86@virgilio.it" TargetMode="External"/><Relationship Id="rId40" Type="http://schemas.openxmlformats.org/officeDocument/2006/relationships/hyperlink" Target="mailto:sacrocuore.ca@tiscali.it" TargetMode="External"/><Relationship Id="rId45" Type="http://schemas.openxmlformats.org/officeDocument/2006/relationships/hyperlink" Target="mailto:scmtgesubambino@libero.it" TargetMode="External"/><Relationship Id="rId66" Type="http://schemas.openxmlformats.org/officeDocument/2006/relationships/hyperlink" Target="mailto:fondazione.irrm.onlus@gmail.com" TargetMode="External"/><Relationship Id="rId87" Type="http://schemas.openxmlformats.org/officeDocument/2006/relationships/hyperlink" Target="mailto:centroinfantes@tiscali.it" TargetMode="External"/><Relationship Id="rId110" Type="http://schemas.openxmlformats.org/officeDocument/2006/relationships/hyperlink" Target="mailto:scuolamaternabva@tiscali.it" TargetMode="External"/><Relationship Id="rId115" Type="http://schemas.openxmlformats.org/officeDocument/2006/relationships/hyperlink" Target="mailto:lascitomauri@virgilio.it" TargetMode="External"/><Relationship Id="rId131" Type="http://schemas.openxmlformats.org/officeDocument/2006/relationships/hyperlink" Target="mailto:fantasia1988@libero.it" TargetMode="External"/><Relationship Id="rId61" Type="http://schemas.openxmlformats.org/officeDocument/2006/relationships/hyperlink" Target="mailto:collegio.missione@virgilio.it" TargetMode="External"/><Relationship Id="rId82" Type="http://schemas.openxmlformats.org/officeDocument/2006/relationships/hyperlink" Target="mailto:puntobimbo@yahoo.it" TargetMode="External"/><Relationship Id="rId19" Type="http://schemas.openxmlformats.org/officeDocument/2006/relationships/hyperlink" Target="mailto:materna.caterina@tiscali.i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nictom@tiscali.it" TargetMode="External"/><Relationship Id="rId1" Type="http://schemas.openxmlformats.org/officeDocument/2006/relationships/hyperlink" Target="mailto:segreteria@cagliari-donbosco.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59"/>
  <sheetViews>
    <sheetView topLeftCell="A142" workbookViewId="0">
      <selection activeCell="A148" sqref="A148"/>
    </sheetView>
  </sheetViews>
  <sheetFormatPr defaultColWidth="10.7109375" defaultRowHeight="11.25" x14ac:dyDescent="0.2"/>
  <cols>
    <col min="1" max="1" width="3.5703125" style="33" customWidth="1"/>
    <col min="2" max="2" width="6.28515625" style="37" customWidth="1"/>
    <col min="3" max="3" width="12.5703125" style="37" customWidth="1"/>
    <col min="4" max="4" width="14.140625" style="37" customWidth="1"/>
    <col min="5" max="5" width="10.7109375" style="38" customWidth="1"/>
    <col min="6" max="6" width="4.7109375" style="37" customWidth="1"/>
    <col min="7" max="7" width="5.7109375" style="34" customWidth="1"/>
    <col min="8" max="8" width="8.28515625" style="34" customWidth="1"/>
    <col min="9" max="9" width="4.28515625" style="34" customWidth="1"/>
    <col min="10" max="10" width="12.42578125" style="35" customWidth="1"/>
    <col min="11" max="11" width="11.42578125" style="36" customWidth="1"/>
    <col min="12" max="12" width="8.7109375" style="37" customWidth="1"/>
    <col min="13" max="13" width="9" style="37" customWidth="1"/>
    <col min="14" max="14" width="7.140625" style="37" customWidth="1"/>
    <col min="15" max="254" width="10.7109375" style="37"/>
    <col min="255" max="255" width="5.140625" style="37" customWidth="1"/>
    <col min="256" max="256" width="7.42578125" style="37" customWidth="1"/>
    <col min="257" max="257" width="16.7109375" style="37" customWidth="1"/>
    <col min="258" max="258" width="14.140625" style="37" customWidth="1"/>
    <col min="259" max="259" width="13.7109375" style="37" customWidth="1"/>
    <col min="260" max="260" width="11.5703125" style="37" bestFit="1" customWidth="1"/>
    <col min="261" max="261" width="6.7109375" style="37" customWidth="1"/>
    <col min="262" max="263" width="5.7109375" style="37" customWidth="1"/>
    <col min="264" max="264" width="5.85546875" style="37" customWidth="1"/>
    <col min="265" max="265" width="6.28515625" style="37" customWidth="1"/>
    <col min="266" max="266" width="13.85546875" style="37" customWidth="1"/>
    <col min="267" max="267" width="11.42578125" style="37" customWidth="1"/>
    <col min="268" max="510" width="10.7109375" style="37"/>
    <col min="511" max="511" width="5.140625" style="37" customWidth="1"/>
    <col min="512" max="512" width="7.42578125" style="37" customWidth="1"/>
    <col min="513" max="513" width="16.7109375" style="37" customWidth="1"/>
    <col min="514" max="514" width="14.140625" style="37" customWidth="1"/>
    <col min="515" max="515" width="13.7109375" style="37" customWidth="1"/>
    <col min="516" max="516" width="11.5703125" style="37" bestFit="1" customWidth="1"/>
    <col min="517" max="517" width="6.7109375" style="37" customWidth="1"/>
    <col min="518" max="519" width="5.7109375" style="37" customWidth="1"/>
    <col min="520" max="520" width="5.85546875" style="37" customWidth="1"/>
    <col min="521" max="521" width="6.28515625" style="37" customWidth="1"/>
    <col min="522" max="522" width="13.85546875" style="37" customWidth="1"/>
    <col min="523" max="523" width="11.42578125" style="37" customWidth="1"/>
    <col min="524" max="766" width="10.7109375" style="37"/>
    <col min="767" max="767" width="5.140625" style="37" customWidth="1"/>
    <col min="768" max="768" width="7.42578125" style="37" customWidth="1"/>
    <col min="769" max="769" width="16.7109375" style="37" customWidth="1"/>
    <col min="770" max="770" width="14.140625" style="37" customWidth="1"/>
    <col min="771" max="771" width="13.7109375" style="37" customWidth="1"/>
    <col min="772" max="772" width="11.5703125" style="37" bestFit="1" customWidth="1"/>
    <col min="773" max="773" width="6.7109375" style="37" customWidth="1"/>
    <col min="774" max="775" width="5.7109375" style="37" customWidth="1"/>
    <col min="776" max="776" width="5.85546875" style="37" customWidth="1"/>
    <col min="777" max="777" width="6.28515625" style="37" customWidth="1"/>
    <col min="778" max="778" width="13.85546875" style="37" customWidth="1"/>
    <col min="779" max="779" width="11.42578125" style="37" customWidth="1"/>
    <col min="780" max="1022" width="10.7109375" style="37"/>
    <col min="1023" max="1023" width="5.140625" style="37" customWidth="1"/>
    <col min="1024" max="1024" width="7.42578125" style="37" customWidth="1"/>
    <col min="1025" max="1025" width="16.7109375" style="37" customWidth="1"/>
    <col min="1026" max="1026" width="14.140625" style="37" customWidth="1"/>
    <col min="1027" max="1027" width="13.7109375" style="37" customWidth="1"/>
    <col min="1028" max="1028" width="11.5703125" style="37" bestFit="1" customWidth="1"/>
    <col min="1029" max="1029" width="6.7109375" style="37" customWidth="1"/>
    <col min="1030" max="1031" width="5.7109375" style="37" customWidth="1"/>
    <col min="1032" max="1032" width="5.85546875" style="37" customWidth="1"/>
    <col min="1033" max="1033" width="6.28515625" style="37" customWidth="1"/>
    <col min="1034" max="1034" width="13.85546875" style="37" customWidth="1"/>
    <col min="1035" max="1035" width="11.42578125" style="37" customWidth="1"/>
    <col min="1036" max="1278" width="10.7109375" style="37"/>
    <col min="1279" max="1279" width="5.140625" style="37" customWidth="1"/>
    <col min="1280" max="1280" width="7.42578125" style="37" customWidth="1"/>
    <col min="1281" max="1281" width="16.7109375" style="37" customWidth="1"/>
    <col min="1282" max="1282" width="14.140625" style="37" customWidth="1"/>
    <col min="1283" max="1283" width="13.7109375" style="37" customWidth="1"/>
    <col min="1284" max="1284" width="11.5703125" style="37" bestFit="1" customWidth="1"/>
    <col min="1285" max="1285" width="6.7109375" style="37" customWidth="1"/>
    <col min="1286" max="1287" width="5.7109375" style="37" customWidth="1"/>
    <col min="1288" max="1288" width="5.85546875" style="37" customWidth="1"/>
    <col min="1289" max="1289" width="6.28515625" style="37" customWidth="1"/>
    <col min="1290" max="1290" width="13.85546875" style="37" customWidth="1"/>
    <col min="1291" max="1291" width="11.42578125" style="37" customWidth="1"/>
    <col min="1292" max="1534" width="10.7109375" style="37"/>
    <col min="1535" max="1535" width="5.140625" style="37" customWidth="1"/>
    <col min="1536" max="1536" width="7.42578125" style="37" customWidth="1"/>
    <col min="1537" max="1537" width="16.7109375" style="37" customWidth="1"/>
    <col min="1538" max="1538" width="14.140625" style="37" customWidth="1"/>
    <col min="1539" max="1539" width="13.7109375" style="37" customWidth="1"/>
    <col min="1540" max="1540" width="11.5703125" style="37" bestFit="1" customWidth="1"/>
    <col min="1541" max="1541" width="6.7109375" style="37" customWidth="1"/>
    <col min="1542" max="1543" width="5.7109375" style="37" customWidth="1"/>
    <col min="1544" max="1544" width="5.85546875" style="37" customWidth="1"/>
    <col min="1545" max="1545" width="6.28515625" style="37" customWidth="1"/>
    <col min="1546" max="1546" width="13.85546875" style="37" customWidth="1"/>
    <col min="1547" max="1547" width="11.42578125" style="37" customWidth="1"/>
    <col min="1548" max="1790" width="10.7109375" style="37"/>
    <col min="1791" max="1791" width="5.140625" style="37" customWidth="1"/>
    <col min="1792" max="1792" width="7.42578125" style="37" customWidth="1"/>
    <col min="1793" max="1793" width="16.7109375" style="37" customWidth="1"/>
    <col min="1794" max="1794" width="14.140625" style="37" customWidth="1"/>
    <col min="1795" max="1795" width="13.7109375" style="37" customWidth="1"/>
    <col min="1796" max="1796" width="11.5703125" style="37" bestFit="1" customWidth="1"/>
    <col min="1797" max="1797" width="6.7109375" style="37" customWidth="1"/>
    <col min="1798" max="1799" width="5.7109375" style="37" customWidth="1"/>
    <col min="1800" max="1800" width="5.85546875" style="37" customWidth="1"/>
    <col min="1801" max="1801" width="6.28515625" style="37" customWidth="1"/>
    <col min="1802" max="1802" width="13.85546875" style="37" customWidth="1"/>
    <col min="1803" max="1803" width="11.42578125" style="37" customWidth="1"/>
    <col min="1804" max="2046" width="10.7109375" style="37"/>
    <col min="2047" max="2047" width="5.140625" style="37" customWidth="1"/>
    <col min="2048" max="2048" width="7.42578125" style="37" customWidth="1"/>
    <col min="2049" max="2049" width="16.7109375" style="37" customWidth="1"/>
    <col min="2050" max="2050" width="14.140625" style="37" customWidth="1"/>
    <col min="2051" max="2051" width="13.7109375" style="37" customWidth="1"/>
    <col min="2052" max="2052" width="11.5703125" style="37" bestFit="1" customWidth="1"/>
    <col min="2053" max="2053" width="6.7109375" style="37" customWidth="1"/>
    <col min="2054" max="2055" width="5.7109375" style="37" customWidth="1"/>
    <col min="2056" max="2056" width="5.85546875" style="37" customWidth="1"/>
    <col min="2057" max="2057" width="6.28515625" style="37" customWidth="1"/>
    <col min="2058" max="2058" width="13.85546875" style="37" customWidth="1"/>
    <col min="2059" max="2059" width="11.42578125" style="37" customWidth="1"/>
    <col min="2060" max="2302" width="10.7109375" style="37"/>
    <col min="2303" max="2303" width="5.140625" style="37" customWidth="1"/>
    <col min="2304" max="2304" width="7.42578125" style="37" customWidth="1"/>
    <col min="2305" max="2305" width="16.7109375" style="37" customWidth="1"/>
    <col min="2306" max="2306" width="14.140625" style="37" customWidth="1"/>
    <col min="2307" max="2307" width="13.7109375" style="37" customWidth="1"/>
    <col min="2308" max="2308" width="11.5703125" style="37" bestFit="1" customWidth="1"/>
    <col min="2309" max="2309" width="6.7109375" style="37" customWidth="1"/>
    <col min="2310" max="2311" width="5.7109375" style="37" customWidth="1"/>
    <col min="2312" max="2312" width="5.85546875" style="37" customWidth="1"/>
    <col min="2313" max="2313" width="6.28515625" style="37" customWidth="1"/>
    <col min="2314" max="2314" width="13.85546875" style="37" customWidth="1"/>
    <col min="2315" max="2315" width="11.42578125" style="37" customWidth="1"/>
    <col min="2316" max="2558" width="10.7109375" style="37"/>
    <col min="2559" max="2559" width="5.140625" style="37" customWidth="1"/>
    <col min="2560" max="2560" width="7.42578125" style="37" customWidth="1"/>
    <col min="2561" max="2561" width="16.7109375" style="37" customWidth="1"/>
    <col min="2562" max="2562" width="14.140625" style="37" customWidth="1"/>
    <col min="2563" max="2563" width="13.7109375" style="37" customWidth="1"/>
    <col min="2564" max="2564" width="11.5703125" style="37" bestFit="1" customWidth="1"/>
    <col min="2565" max="2565" width="6.7109375" style="37" customWidth="1"/>
    <col min="2566" max="2567" width="5.7109375" style="37" customWidth="1"/>
    <col min="2568" max="2568" width="5.85546875" style="37" customWidth="1"/>
    <col min="2569" max="2569" width="6.28515625" style="37" customWidth="1"/>
    <col min="2570" max="2570" width="13.85546875" style="37" customWidth="1"/>
    <col min="2571" max="2571" width="11.42578125" style="37" customWidth="1"/>
    <col min="2572" max="2814" width="10.7109375" style="37"/>
    <col min="2815" max="2815" width="5.140625" style="37" customWidth="1"/>
    <col min="2816" max="2816" width="7.42578125" style="37" customWidth="1"/>
    <col min="2817" max="2817" width="16.7109375" style="37" customWidth="1"/>
    <col min="2818" max="2818" width="14.140625" style="37" customWidth="1"/>
    <col min="2819" max="2819" width="13.7109375" style="37" customWidth="1"/>
    <col min="2820" max="2820" width="11.5703125" style="37" bestFit="1" customWidth="1"/>
    <col min="2821" max="2821" width="6.7109375" style="37" customWidth="1"/>
    <col min="2822" max="2823" width="5.7109375" style="37" customWidth="1"/>
    <col min="2824" max="2824" width="5.85546875" style="37" customWidth="1"/>
    <col min="2825" max="2825" width="6.28515625" style="37" customWidth="1"/>
    <col min="2826" max="2826" width="13.85546875" style="37" customWidth="1"/>
    <col min="2827" max="2827" width="11.42578125" style="37" customWidth="1"/>
    <col min="2828" max="3070" width="10.7109375" style="37"/>
    <col min="3071" max="3071" width="5.140625" style="37" customWidth="1"/>
    <col min="3072" max="3072" width="7.42578125" style="37" customWidth="1"/>
    <col min="3073" max="3073" width="16.7109375" style="37" customWidth="1"/>
    <col min="3074" max="3074" width="14.140625" style="37" customWidth="1"/>
    <col min="3075" max="3075" width="13.7109375" style="37" customWidth="1"/>
    <col min="3076" max="3076" width="11.5703125" style="37" bestFit="1" customWidth="1"/>
    <col min="3077" max="3077" width="6.7109375" style="37" customWidth="1"/>
    <col min="3078" max="3079" width="5.7109375" style="37" customWidth="1"/>
    <col min="3080" max="3080" width="5.85546875" style="37" customWidth="1"/>
    <col min="3081" max="3081" width="6.28515625" style="37" customWidth="1"/>
    <col min="3082" max="3082" width="13.85546875" style="37" customWidth="1"/>
    <col min="3083" max="3083" width="11.42578125" style="37" customWidth="1"/>
    <col min="3084" max="3326" width="10.7109375" style="37"/>
    <col min="3327" max="3327" width="5.140625" style="37" customWidth="1"/>
    <col min="3328" max="3328" width="7.42578125" style="37" customWidth="1"/>
    <col min="3329" max="3329" width="16.7109375" style="37" customWidth="1"/>
    <col min="3330" max="3330" width="14.140625" style="37" customWidth="1"/>
    <col min="3331" max="3331" width="13.7109375" style="37" customWidth="1"/>
    <col min="3332" max="3332" width="11.5703125" style="37" bestFit="1" customWidth="1"/>
    <col min="3333" max="3333" width="6.7109375" style="37" customWidth="1"/>
    <col min="3334" max="3335" width="5.7109375" style="37" customWidth="1"/>
    <col min="3336" max="3336" width="5.85546875" style="37" customWidth="1"/>
    <col min="3337" max="3337" width="6.28515625" style="37" customWidth="1"/>
    <col min="3338" max="3338" width="13.85546875" style="37" customWidth="1"/>
    <col min="3339" max="3339" width="11.42578125" style="37" customWidth="1"/>
    <col min="3340" max="3582" width="10.7109375" style="37"/>
    <col min="3583" max="3583" width="5.140625" style="37" customWidth="1"/>
    <col min="3584" max="3584" width="7.42578125" style="37" customWidth="1"/>
    <col min="3585" max="3585" width="16.7109375" style="37" customWidth="1"/>
    <col min="3586" max="3586" width="14.140625" style="37" customWidth="1"/>
    <col min="3587" max="3587" width="13.7109375" style="37" customWidth="1"/>
    <col min="3588" max="3588" width="11.5703125" style="37" bestFit="1" customWidth="1"/>
    <col min="3589" max="3589" width="6.7109375" style="37" customWidth="1"/>
    <col min="3590" max="3591" width="5.7109375" style="37" customWidth="1"/>
    <col min="3592" max="3592" width="5.85546875" style="37" customWidth="1"/>
    <col min="3593" max="3593" width="6.28515625" style="37" customWidth="1"/>
    <col min="3594" max="3594" width="13.85546875" style="37" customWidth="1"/>
    <col min="3595" max="3595" width="11.42578125" style="37" customWidth="1"/>
    <col min="3596" max="3838" width="10.7109375" style="37"/>
    <col min="3839" max="3839" width="5.140625" style="37" customWidth="1"/>
    <col min="3840" max="3840" width="7.42578125" style="37" customWidth="1"/>
    <col min="3841" max="3841" width="16.7109375" style="37" customWidth="1"/>
    <col min="3842" max="3842" width="14.140625" style="37" customWidth="1"/>
    <col min="3843" max="3843" width="13.7109375" style="37" customWidth="1"/>
    <col min="3844" max="3844" width="11.5703125" style="37" bestFit="1" customWidth="1"/>
    <col min="3845" max="3845" width="6.7109375" style="37" customWidth="1"/>
    <col min="3846" max="3847" width="5.7109375" style="37" customWidth="1"/>
    <col min="3848" max="3848" width="5.85546875" style="37" customWidth="1"/>
    <col min="3849" max="3849" width="6.28515625" style="37" customWidth="1"/>
    <col min="3850" max="3850" width="13.85546875" style="37" customWidth="1"/>
    <col min="3851" max="3851" width="11.42578125" style="37" customWidth="1"/>
    <col min="3852" max="4094" width="10.7109375" style="37"/>
    <col min="4095" max="4095" width="5.140625" style="37" customWidth="1"/>
    <col min="4096" max="4096" width="7.42578125" style="37" customWidth="1"/>
    <col min="4097" max="4097" width="16.7109375" style="37" customWidth="1"/>
    <col min="4098" max="4098" width="14.140625" style="37" customWidth="1"/>
    <col min="4099" max="4099" width="13.7109375" style="37" customWidth="1"/>
    <col min="4100" max="4100" width="11.5703125" style="37" bestFit="1" customWidth="1"/>
    <col min="4101" max="4101" width="6.7109375" style="37" customWidth="1"/>
    <col min="4102" max="4103" width="5.7109375" style="37" customWidth="1"/>
    <col min="4104" max="4104" width="5.85546875" style="37" customWidth="1"/>
    <col min="4105" max="4105" width="6.28515625" style="37" customWidth="1"/>
    <col min="4106" max="4106" width="13.85546875" style="37" customWidth="1"/>
    <col min="4107" max="4107" width="11.42578125" style="37" customWidth="1"/>
    <col min="4108" max="4350" width="10.7109375" style="37"/>
    <col min="4351" max="4351" width="5.140625" style="37" customWidth="1"/>
    <col min="4352" max="4352" width="7.42578125" style="37" customWidth="1"/>
    <col min="4353" max="4353" width="16.7109375" style="37" customWidth="1"/>
    <col min="4354" max="4354" width="14.140625" style="37" customWidth="1"/>
    <col min="4355" max="4355" width="13.7109375" style="37" customWidth="1"/>
    <col min="4356" max="4356" width="11.5703125" style="37" bestFit="1" customWidth="1"/>
    <col min="4357" max="4357" width="6.7109375" style="37" customWidth="1"/>
    <col min="4358" max="4359" width="5.7109375" style="37" customWidth="1"/>
    <col min="4360" max="4360" width="5.85546875" style="37" customWidth="1"/>
    <col min="4361" max="4361" width="6.28515625" style="37" customWidth="1"/>
    <col min="4362" max="4362" width="13.85546875" style="37" customWidth="1"/>
    <col min="4363" max="4363" width="11.42578125" style="37" customWidth="1"/>
    <col min="4364" max="4606" width="10.7109375" style="37"/>
    <col min="4607" max="4607" width="5.140625" style="37" customWidth="1"/>
    <col min="4608" max="4608" width="7.42578125" style="37" customWidth="1"/>
    <col min="4609" max="4609" width="16.7109375" style="37" customWidth="1"/>
    <col min="4610" max="4610" width="14.140625" style="37" customWidth="1"/>
    <col min="4611" max="4611" width="13.7109375" style="37" customWidth="1"/>
    <col min="4612" max="4612" width="11.5703125" style="37" bestFit="1" customWidth="1"/>
    <col min="4613" max="4613" width="6.7109375" style="37" customWidth="1"/>
    <col min="4614" max="4615" width="5.7109375" style="37" customWidth="1"/>
    <col min="4616" max="4616" width="5.85546875" style="37" customWidth="1"/>
    <col min="4617" max="4617" width="6.28515625" style="37" customWidth="1"/>
    <col min="4618" max="4618" width="13.85546875" style="37" customWidth="1"/>
    <col min="4619" max="4619" width="11.42578125" style="37" customWidth="1"/>
    <col min="4620" max="4862" width="10.7109375" style="37"/>
    <col min="4863" max="4863" width="5.140625" style="37" customWidth="1"/>
    <col min="4864" max="4864" width="7.42578125" style="37" customWidth="1"/>
    <col min="4865" max="4865" width="16.7109375" style="37" customWidth="1"/>
    <col min="4866" max="4866" width="14.140625" style="37" customWidth="1"/>
    <col min="4867" max="4867" width="13.7109375" style="37" customWidth="1"/>
    <col min="4868" max="4868" width="11.5703125" style="37" bestFit="1" customWidth="1"/>
    <col min="4869" max="4869" width="6.7109375" style="37" customWidth="1"/>
    <col min="4870" max="4871" width="5.7109375" style="37" customWidth="1"/>
    <col min="4872" max="4872" width="5.85546875" style="37" customWidth="1"/>
    <col min="4873" max="4873" width="6.28515625" style="37" customWidth="1"/>
    <col min="4874" max="4874" width="13.85546875" style="37" customWidth="1"/>
    <col min="4875" max="4875" width="11.42578125" style="37" customWidth="1"/>
    <col min="4876" max="5118" width="10.7109375" style="37"/>
    <col min="5119" max="5119" width="5.140625" style="37" customWidth="1"/>
    <col min="5120" max="5120" width="7.42578125" style="37" customWidth="1"/>
    <col min="5121" max="5121" width="16.7109375" style="37" customWidth="1"/>
    <col min="5122" max="5122" width="14.140625" style="37" customWidth="1"/>
    <col min="5123" max="5123" width="13.7109375" style="37" customWidth="1"/>
    <col min="5124" max="5124" width="11.5703125" style="37" bestFit="1" customWidth="1"/>
    <col min="5125" max="5125" width="6.7109375" style="37" customWidth="1"/>
    <col min="5126" max="5127" width="5.7109375" style="37" customWidth="1"/>
    <col min="5128" max="5128" width="5.85546875" style="37" customWidth="1"/>
    <col min="5129" max="5129" width="6.28515625" style="37" customWidth="1"/>
    <col min="5130" max="5130" width="13.85546875" style="37" customWidth="1"/>
    <col min="5131" max="5131" width="11.42578125" style="37" customWidth="1"/>
    <col min="5132" max="5374" width="10.7109375" style="37"/>
    <col min="5375" max="5375" width="5.140625" style="37" customWidth="1"/>
    <col min="5376" max="5376" width="7.42578125" style="37" customWidth="1"/>
    <col min="5377" max="5377" width="16.7109375" style="37" customWidth="1"/>
    <col min="5378" max="5378" width="14.140625" style="37" customWidth="1"/>
    <col min="5379" max="5379" width="13.7109375" style="37" customWidth="1"/>
    <col min="5380" max="5380" width="11.5703125" style="37" bestFit="1" customWidth="1"/>
    <col min="5381" max="5381" width="6.7109375" style="37" customWidth="1"/>
    <col min="5382" max="5383" width="5.7109375" style="37" customWidth="1"/>
    <col min="5384" max="5384" width="5.85546875" style="37" customWidth="1"/>
    <col min="5385" max="5385" width="6.28515625" style="37" customWidth="1"/>
    <col min="5386" max="5386" width="13.85546875" style="37" customWidth="1"/>
    <col min="5387" max="5387" width="11.42578125" style="37" customWidth="1"/>
    <col min="5388" max="5630" width="10.7109375" style="37"/>
    <col min="5631" max="5631" width="5.140625" style="37" customWidth="1"/>
    <col min="5632" max="5632" width="7.42578125" style="37" customWidth="1"/>
    <col min="5633" max="5633" width="16.7109375" style="37" customWidth="1"/>
    <col min="5634" max="5634" width="14.140625" style="37" customWidth="1"/>
    <col min="5635" max="5635" width="13.7109375" style="37" customWidth="1"/>
    <col min="5636" max="5636" width="11.5703125" style="37" bestFit="1" customWidth="1"/>
    <col min="5637" max="5637" width="6.7109375" style="37" customWidth="1"/>
    <col min="5638" max="5639" width="5.7109375" style="37" customWidth="1"/>
    <col min="5640" max="5640" width="5.85546875" style="37" customWidth="1"/>
    <col min="5641" max="5641" width="6.28515625" style="37" customWidth="1"/>
    <col min="5642" max="5642" width="13.85546875" style="37" customWidth="1"/>
    <col min="5643" max="5643" width="11.42578125" style="37" customWidth="1"/>
    <col min="5644" max="5886" width="10.7109375" style="37"/>
    <col min="5887" max="5887" width="5.140625" style="37" customWidth="1"/>
    <col min="5888" max="5888" width="7.42578125" style="37" customWidth="1"/>
    <col min="5889" max="5889" width="16.7109375" style="37" customWidth="1"/>
    <col min="5890" max="5890" width="14.140625" style="37" customWidth="1"/>
    <col min="5891" max="5891" width="13.7109375" style="37" customWidth="1"/>
    <col min="5892" max="5892" width="11.5703125" style="37" bestFit="1" customWidth="1"/>
    <col min="5893" max="5893" width="6.7109375" style="37" customWidth="1"/>
    <col min="5894" max="5895" width="5.7109375" style="37" customWidth="1"/>
    <col min="5896" max="5896" width="5.85546875" style="37" customWidth="1"/>
    <col min="5897" max="5897" width="6.28515625" style="37" customWidth="1"/>
    <col min="5898" max="5898" width="13.85546875" style="37" customWidth="1"/>
    <col min="5899" max="5899" width="11.42578125" style="37" customWidth="1"/>
    <col min="5900" max="6142" width="10.7109375" style="37"/>
    <col min="6143" max="6143" width="5.140625" style="37" customWidth="1"/>
    <col min="6144" max="6144" width="7.42578125" style="37" customWidth="1"/>
    <col min="6145" max="6145" width="16.7109375" style="37" customWidth="1"/>
    <col min="6146" max="6146" width="14.140625" style="37" customWidth="1"/>
    <col min="6147" max="6147" width="13.7109375" style="37" customWidth="1"/>
    <col min="6148" max="6148" width="11.5703125" style="37" bestFit="1" customWidth="1"/>
    <col min="6149" max="6149" width="6.7109375" style="37" customWidth="1"/>
    <col min="6150" max="6151" width="5.7109375" style="37" customWidth="1"/>
    <col min="6152" max="6152" width="5.85546875" style="37" customWidth="1"/>
    <col min="6153" max="6153" width="6.28515625" style="37" customWidth="1"/>
    <col min="6154" max="6154" width="13.85546875" style="37" customWidth="1"/>
    <col min="6155" max="6155" width="11.42578125" style="37" customWidth="1"/>
    <col min="6156" max="6398" width="10.7109375" style="37"/>
    <col min="6399" max="6399" width="5.140625" style="37" customWidth="1"/>
    <col min="6400" max="6400" width="7.42578125" style="37" customWidth="1"/>
    <col min="6401" max="6401" width="16.7109375" style="37" customWidth="1"/>
    <col min="6402" max="6402" width="14.140625" style="37" customWidth="1"/>
    <col min="6403" max="6403" width="13.7109375" style="37" customWidth="1"/>
    <col min="6404" max="6404" width="11.5703125" style="37" bestFit="1" customWidth="1"/>
    <col min="6405" max="6405" width="6.7109375" style="37" customWidth="1"/>
    <col min="6406" max="6407" width="5.7109375" style="37" customWidth="1"/>
    <col min="6408" max="6408" width="5.85546875" style="37" customWidth="1"/>
    <col min="6409" max="6409" width="6.28515625" style="37" customWidth="1"/>
    <col min="6410" max="6410" width="13.85546875" style="37" customWidth="1"/>
    <col min="6411" max="6411" width="11.42578125" style="37" customWidth="1"/>
    <col min="6412" max="6654" width="10.7109375" style="37"/>
    <col min="6655" max="6655" width="5.140625" style="37" customWidth="1"/>
    <col min="6656" max="6656" width="7.42578125" style="37" customWidth="1"/>
    <col min="6657" max="6657" width="16.7109375" style="37" customWidth="1"/>
    <col min="6658" max="6658" width="14.140625" style="37" customWidth="1"/>
    <col min="6659" max="6659" width="13.7109375" style="37" customWidth="1"/>
    <col min="6660" max="6660" width="11.5703125" style="37" bestFit="1" customWidth="1"/>
    <col min="6661" max="6661" width="6.7109375" style="37" customWidth="1"/>
    <col min="6662" max="6663" width="5.7109375" style="37" customWidth="1"/>
    <col min="6664" max="6664" width="5.85546875" style="37" customWidth="1"/>
    <col min="6665" max="6665" width="6.28515625" style="37" customWidth="1"/>
    <col min="6666" max="6666" width="13.85546875" style="37" customWidth="1"/>
    <col min="6667" max="6667" width="11.42578125" style="37" customWidth="1"/>
    <col min="6668" max="6910" width="10.7109375" style="37"/>
    <col min="6911" max="6911" width="5.140625" style="37" customWidth="1"/>
    <col min="6912" max="6912" width="7.42578125" style="37" customWidth="1"/>
    <col min="6913" max="6913" width="16.7109375" style="37" customWidth="1"/>
    <col min="6914" max="6914" width="14.140625" style="37" customWidth="1"/>
    <col min="6915" max="6915" width="13.7109375" style="37" customWidth="1"/>
    <col min="6916" max="6916" width="11.5703125" style="37" bestFit="1" customWidth="1"/>
    <col min="6917" max="6917" width="6.7109375" style="37" customWidth="1"/>
    <col min="6918" max="6919" width="5.7109375" style="37" customWidth="1"/>
    <col min="6920" max="6920" width="5.85546875" style="37" customWidth="1"/>
    <col min="6921" max="6921" width="6.28515625" style="37" customWidth="1"/>
    <col min="6922" max="6922" width="13.85546875" style="37" customWidth="1"/>
    <col min="6923" max="6923" width="11.42578125" style="37" customWidth="1"/>
    <col min="6924" max="7166" width="10.7109375" style="37"/>
    <col min="7167" max="7167" width="5.140625" style="37" customWidth="1"/>
    <col min="7168" max="7168" width="7.42578125" style="37" customWidth="1"/>
    <col min="7169" max="7169" width="16.7109375" style="37" customWidth="1"/>
    <col min="7170" max="7170" width="14.140625" style="37" customWidth="1"/>
    <col min="7171" max="7171" width="13.7109375" style="37" customWidth="1"/>
    <col min="7172" max="7172" width="11.5703125" style="37" bestFit="1" customWidth="1"/>
    <col min="7173" max="7173" width="6.7109375" style="37" customWidth="1"/>
    <col min="7174" max="7175" width="5.7109375" style="37" customWidth="1"/>
    <col min="7176" max="7176" width="5.85546875" style="37" customWidth="1"/>
    <col min="7177" max="7177" width="6.28515625" style="37" customWidth="1"/>
    <col min="7178" max="7178" width="13.85546875" style="37" customWidth="1"/>
    <col min="7179" max="7179" width="11.42578125" style="37" customWidth="1"/>
    <col min="7180" max="7422" width="10.7109375" style="37"/>
    <col min="7423" max="7423" width="5.140625" style="37" customWidth="1"/>
    <col min="7424" max="7424" width="7.42578125" style="37" customWidth="1"/>
    <col min="7425" max="7425" width="16.7109375" style="37" customWidth="1"/>
    <col min="7426" max="7426" width="14.140625" style="37" customWidth="1"/>
    <col min="7427" max="7427" width="13.7109375" style="37" customWidth="1"/>
    <col min="7428" max="7428" width="11.5703125" style="37" bestFit="1" customWidth="1"/>
    <col min="7429" max="7429" width="6.7109375" style="37" customWidth="1"/>
    <col min="7430" max="7431" width="5.7109375" style="37" customWidth="1"/>
    <col min="7432" max="7432" width="5.85546875" style="37" customWidth="1"/>
    <col min="7433" max="7433" width="6.28515625" style="37" customWidth="1"/>
    <col min="7434" max="7434" width="13.85546875" style="37" customWidth="1"/>
    <col min="7435" max="7435" width="11.42578125" style="37" customWidth="1"/>
    <col min="7436" max="7678" width="10.7109375" style="37"/>
    <col min="7679" max="7679" width="5.140625" style="37" customWidth="1"/>
    <col min="7680" max="7680" width="7.42578125" style="37" customWidth="1"/>
    <col min="7681" max="7681" width="16.7109375" style="37" customWidth="1"/>
    <col min="7682" max="7682" width="14.140625" style="37" customWidth="1"/>
    <col min="7683" max="7683" width="13.7109375" style="37" customWidth="1"/>
    <col min="7684" max="7684" width="11.5703125" style="37" bestFit="1" customWidth="1"/>
    <col min="7685" max="7685" width="6.7109375" style="37" customWidth="1"/>
    <col min="7686" max="7687" width="5.7109375" style="37" customWidth="1"/>
    <col min="7688" max="7688" width="5.85546875" style="37" customWidth="1"/>
    <col min="7689" max="7689" width="6.28515625" style="37" customWidth="1"/>
    <col min="7690" max="7690" width="13.85546875" style="37" customWidth="1"/>
    <col min="7691" max="7691" width="11.42578125" style="37" customWidth="1"/>
    <col min="7692" max="7934" width="10.7109375" style="37"/>
    <col min="7935" max="7935" width="5.140625" style="37" customWidth="1"/>
    <col min="7936" max="7936" width="7.42578125" style="37" customWidth="1"/>
    <col min="7937" max="7937" width="16.7109375" style="37" customWidth="1"/>
    <col min="7938" max="7938" width="14.140625" style="37" customWidth="1"/>
    <col min="7939" max="7939" width="13.7109375" style="37" customWidth="1"/>
    <col min="7940" max="7940" width="11.5703125" style="37" bestFit="1" customWidth="1"/>
    <col min="7941" max="7941" width="6.7109375" style="37" customWidth="1"/>
    <col min="7942" max="7943" width="5.7109375" style="37" customWidth="1"/>
    <col min="7944" max="7944" width="5.85546875" style="37" customWidth="1"/>
    <col min="7945" max="7945" width="6.28515625" style="37" customWidth="1"/>
    <col min="7946" max="7946" width="13.85546875" style="37" customWidth="1"/>
    <col min="7947" max="7947" width="11.42578125" style="37" customWidth="1"/>
    <col min="7948" max="8190" width="10.7109375" style="37"/>
    <col min="8191" max="8191" width="5.140625" style="37" customWidth="1"/>
    <col min="8192" max="8192" width="7.42578125" style="37" customWidth="1"/>
    <col min="8193" max="8193" width="16.7109375" style="37" customWidth="1"/>
    <col min="8194" max="8194" width="14.140625" style="37" customWidth="1"/>
    <col min="8195" max="8195" width="13.7109375" style="37" customWidth="1"/>
    <col min="8196" max="8196" width="11.5703125" style="37" bestFit="1" customWidth="1"/>
    <col min="8197" max="8197" width="6.7109375" style="37" customWidth="1"/>
    <col min="8198" max="8199" width="5.7109375" style="37" customWidth="1"/>
    <col min="8200" max="8200" width="5.85546875" style="37" customWidth="1"/>
    <col min="8201" max="8201" width="6.28515625" style="37" customWidth="1"/>
    <col min="8202" max="8202" width="13.85546875" style="37" customWidth="1"/>
    <col min="8203" max="8203" width="11.42578125" style="37" customWidth="1"/>
    <col min="8204" max="8446" width="10.7109375" style="37"/>
    <col min="8447" max="8447" width="5.140625" style="37" customWidth="1"/>
    <col min="8448" max="8448" width="7.42578125" style="37" customWidth="1"/>
    <col min="8449" max="8449" width="16.7109375" style="37" customWidth="1"/>
    <col min="8450" max="8450" width="14.140625" style="37" customWidth="1"/>
    <col min="8451" max="8451" width="13.7109375" style="37" customWidth="1"/>
    <col min="8452" max="8452" width="11.5703125" style="37" bestFit="1" customWidth="1"/>
    <col min="8453" max="8453" width="6.7109375" style="37" customWidth="1"/>
    <col min="8454" max="8455" width="5.7109375" style="37" customWidth="1"/>
    <col min="8456" max="8456" width="5.85546875" style="37" customWidth="1"/>
    <col min="8457" max="8457" width="6.28515625" style="37" customWidth="1"/>
    <col min="8458" max="8458" width="13.85546875" style="37" customWidth="1"/>
    <col min="8459" max="8459" width="11.42578125" style="37" customWidth="1"/>
    <col min="8460" max="8702" width="10.7109375" style="37"/>
    <col min="8703" max="8703" width="5.140625" style="37" customWidth="1"/>
    <col min="8704" max="8704" width="7.42578125" style="37" customWidth="1"/>
    <col min="8705" max="8705" width="16.7109375" style="37" customWidth="1"/>
    <col min="8706" max="8706" width="14.140625" style="37" customWidth="1"/>
    <col min="8707" max="8707" width="13.7109375" style="37" customWidth="1"/>
    <col min="8708" max="8708" width="11.5703125" style="37" bestFit="1" customWidth="1"/>
    <col min="8709" max="8709" width="6.7109375" style="37" customWidth="1"/>
    <col min="8710" max="8711" width="5.7109375" style="37" customWidth="1"/>
    <col min="8712" max="8712" width="5.85546875" style="37" customWidth="1"/>
    <col min="8713" max="8713" width="6.28515625" style="37" customWidth="1"/>
    <col min="8714" max="8714" width="13.85546875" style="37" customWidth="1"/>
    <col min="8715" max="8715" width="11.42578125" style="37" customWidth="1"/>
    <col min="8716" max="8958" width="10.7109375" style="37"/>
    <col min="8959" max="8959" width="5.140625" style="37" customWidth="1"/>
    <col min="8960" max="8960" width="7.42578125" style="37" customWidth="1"/>
    <col min="8961" max="8961" width="16.7109375" style="37" customWidth="1"/>
    <col min="8962" max="8962" width="14.140625" style="37" customWidth="1"/>
    <col min="8963" max="8963" width="13.7109375" style="37" customWidth="1"/>
    <col min="8964" max="8964" width="11.5703125" style="37" bestFit="1" customWidth="1"/>
    <col min="8965" max="8965" width="6.7109375" style="37" customWidth="1"/>
    <col min="8966" max="8967" width="5.7109375" style="37" customWidth="1"/>
    <col min="8968" max="8968" width="5.85546875" style="37" customWidth="1"/>
    <col min="8969" max="8969" width="6.28515625" style="37" customWidth="1"/>
    <col min="8970" max="8970" width="13.85546875" style="37" customWidth="1"/>
    <col min="8971" max="8971" width="11.42578125" style="37" customWidth="1"/>
    <col min="8972" max="9214" width="10.7109375" style="37"/>
    <col min="9215" max="9215" width="5.140625" style="37" customWidth="1"/>
    <col min="9216" max="9216" width="7.42578125" style="37" customWidth="1"/>
    <col min="9217" max="9217" width="16.7109375" style="37" customWidth="1"/>
    <col min="9218" max="9218" width="14.140625" style="37" customWidth="1"/>
    <col min="9219" max="9219" width="13.7109375" style="37" customWidth="1"/>
    <col min="9220" max="9220" width="11.5703125" style="37" bestFit="1" customWidth="1"/>
    <col min="9221" max="9221" width="6.7109375" style="37" customWidth="1"/>
    <col min="9222" max="9223" width="5.7109375" style="37" customWidth="1"/>
    <col min="9224" max="9224" width="5.85546875" style="37" customWidth="1"/>
    <col min="9225" max="9225" width="6.28515625" style="37" customWidth="1"/>
    <col min="9226" max="9226" width="13.85546875" style="37" customWidth="1"/>
    <col min="9227" max="9227" width="11.42578125" style="37" customWidth="1"/>
    <col min="9228" max="9470" width="10.7109375" style="37"/>
    <col min="9471" max="9471" width="5.140625" style="37" customWidth="1"/>
    <col min="9472" max="9472" width="7.42578125" style="37" customWidth="1"/>
    <col min="9473" max="9473" width="16.7109375" style="37" customWidth="1"/>
    <col min="9474" max="9474" width="14.140625" style="37" customWidth="1"/>
    <col min="9475" max="9475" width="13.7109375" style="37" customWidth="1"/>
    <col min="9476" max="9476" width="11.5703125" style="37" bestFit="1" customWidth="1"/>
    <col min="9477" max="9477" width="6.7109375" style="37" customWidth="1"/>
    <col min="9478" max="9479" width="5.7109375" style="37" customWidth="1"/>
    <col min="9480" max="9480" width="5.85546875" style="37" customWidth="1"/>
    <col min="9481" max="9481" width="6.28515625" style="37" customWidth="1"/>
    <col min="9482" max="9482" width="13.85546875" style="37" customWidth="1"/>
    <col min="9483" max="9483" width="11.42578125" style="37" customWidth="1"/>
    <col min="9484" max="9726" width="10.7109375" style="37"/>
    <col min="9727" max="9727" width="5.140625" style="37" customWidth="1"/>
    <col min="9728" max="9728" width="7.42578125" style="37" customWidth="1"/>
    <col min="9729" max="9729" width="16.7109375" style="37" customWidth="1"/>
    <col min="9730" max="9730" width="14.140625" style="37" customWidth="1"/>
    <col min="9731" max="9731" width="13.7109375" style="37" customWidth="1"/>
    <col min="9732" max="9732" width="11.5703125" style="37" bestFit="1" customWidth="1"/>
    <col min="9733" max="9733" width="6.7109375" style="37" customWidth="1"/>
    <col min="9734" max="9735" width="5.7109375" style="37" customWidth="1"/>
    <col min="9736" max="9736" width="5.85546875" style="37" customWidth="1"/>
    <col min="9737" max="9737" width="6.28515625" style="37" customWidth="1"/>
    <col min="9738" max="9738" width="13.85546875" style="37" customWidth="1"/>
    <col min="9739" max="9739" width="11.42578125" style="37" customWidth="1"/>
    <col min="9740" max="9982" width="10.7109375" style="37"/>
    <col min="9983" max="9983" width="5.140625" style="37" customWidth="1"/>
    <col min="9984" max="9984" width="7.42578125" style="37" customWidth="1"/>
    <col min="9985" max="9985" width="16.7109375" style="37" customWidth="1"/>
    <col min="9986" max="9986" width="14.140625" style="37" customWidth="1"/>
    <col min="9987" max="9987" width="13.7109375" style="37" customWidth="1"/>
    <col min="9988" max="9988" width="11.5703125" style="37" bestFit="1" customWidth="1"/>
    <col min="9989" max="9989" width="6.7109375" style="37" customWidth="1"/>
    <col min="9990" max="9991" width="5.7109375" style="37" customWidth="1"/>
    <col min="9992" max="9992" width="5.85546875" style="37" customWidth="1"/>
    <col min="9993" max="9993" width="6.28515625" style="37" customWidth="1"/>
    <col min="9994" max="9994" width="13.85546875" style="37" customWidth="1"/>
    <col min="9995" max="9995" width="11.42578125" style="37" customWidth="1"/>
    <col min="9996" max="10238" width="10.7109375" style="37"/>
    <col min="10239" max="10239" width="5.140625" style="37" customWidth="1"/>
    <col min="10240" max="10240" width="7.42578125" style="37" customWidth="1"/>
    <col min="10241" max="10241" width="16.7109375" style="37" customWidth="1"/>
    <col min="10242" max="10242" width="14.140625" style="37" customWidth="1"/>
    <col min="10243" max="10243" width="13.7109375" style="37" customWidth="1"/>
    <col min="10244" max="10244" width="11.5703125" style="37" bestFit="1" customWidth="1"/>
    <col min="10245" max="10245" width="6.7109375" style="37" customWidth="1"/>
    <col min="10246" max="10247" width="5.7109375" style="37" customWidth="1"/>
    <col min="10248" max="10248" width="5.85546875" style="37" customWidth="1"/>
    <col min="10249" max="10249" width="6.28515625" style="37" customWidth="1"/>
    <col min="10250" max="10250" width="13.85546875" style="37" customWidth="1"/>
    <col min="10251" max="10251" width="11.42578125" style="37" customWidth="1"/>
    <col min="10252" max="10494" width="10.7109375" style="37"/>
    <col min="10495" max="10495" width="5.140625" style="37" customWidth="1"/>
    <col min="10496" max="10496" width="7.42578125" style="37" customWidth="1"/>
    <col min="10497" max="10497" width="16.7109375" style="37" customWidth="1"/>
    <col min="10498" max="10498" width="14.140625" style="37" customWidth="1"/>
    <col min="10499" max="10499" width="13.7109375" style="37" customWidth="1"/>
    <col min="10500" max="10500" width="11.5703125" style="37" bestFit="1" customWidth="1"/>
    <col min="10501" max="10501" width="6.7109375" style="37" customWidth="1"/>
    <col min="10502" max="10503" width="5.7109375" style="37" customWidth="1"/>
    <col min="10504" max="10504" width="5.85546875" style="37" customWidth="1"/>
    <col min="10505" max="10505" width="6.28515625" style="37" customWidth="1"/>
    <col min="10506" max="10506" width="13.85546875" style="37" customWidth="1"/>
    <col min="10507" max="10507" width="11.42578125" style="37" customWidth="1"/>
    <col min="10508" max="10750" width="10.7109375" style="37"/>
    <col min="10751" max="10751" width="5.140625" style="37" customWidth="1"/>
    <col min="10752" max="10752" width="7.42578125" style="37" customWidth="1"/>
    <col min="10753" max="10753" width="16.7109375" style="37" customWidth="1"/>
    <col min="10754" max="10754" width="14.140625" style="37" customWidth="1"/>
    <col min="10755" max="10755" width="13.7109375" style="37" customWidth="1"/>
    <col min="10756" max="10756" width="11.5703125" style="37" bestFit="1" customWidth="1"/>
    <col min="10757" max="10757" width="6.7109375" style="37" customWidth="1"/>
    <col min="10758" max="10759" width="5.7109375" style="37" customWidth="1"/>
    <col min="10760" max="10760" width="5.85546875" style="37" customWidth="1"/>
    <col min="10761" max="10761" width="6.28515625" style="37" customWidth="1"/>
    <col min="10762" max="10762" width="13.85546875" style="37" customWidth="1"/>
    <col min="10763" max="10763" width="11.42578125" style="37" customWidth="1"/>
    <col min="10764" max="11006" width="10.7109375" style="37"/>
    <col min="11007" max="11007" width="5.140625" style="37" customWidth="1"/>
    <col min="11008" max="11008" width="7.42578125" style="37" customWidth="1"/>
    <col min="11009" max="11009" width="16.7109375" style="37" customWidth="1"/>
    <col min="11010" max="11010" width="14.140625" style="37" customWidth="1"/>
    <col min="11011" max="11011" width="13.7109375" style="37" customWidth="1"/>
    <col min="11012" max="11012" width="11.5703125" style="37" bestFit="1" customWidth="1"/>
    <col min="11013" max="11013" width="6.7109375" style="37" customWidth="1"/>
    <col min="11014" max="11015" width="5.7109375" style="37" customWidth="1"/>
    <col min="11016" max="11016" width="5.85546875" style="37" customWidth="1"/>
    <col min="11017" max="11017" width="6.28515625" style="37" customWidth="1"/>
    <col min="11018" max="11018" width="13.85546875" style="37" customWidth="1"/>
    <col min="11019" max="11019" width="11.42578125" style="37" customWidth="1"/>
    <col min="11020" max="11262" width="10.7109375" style="37"/>
    <col min="11263" max="11263" width="5.140625" style="37" customWidth="1"/>
    <col min="11264" max="11264" width="7.42578125" style="37" customWidth="1"/>
    <col min="11265" max="11265" width="16.7109375" style="37" customWidth="1"/>
    <col min="11266" max="11266" width="14.140625" style="37" customWidth="1"/>
    <col min="11267" max="11267" width="13.7109375" style="37" customWidth="1"/>
    <col min="11268" max="11268" width="11.5703125" style="37" bestFit="1" customWidth="1"/>
    <col min="11269" max="11269" width="6.7109375" style="37" customWidth="1"/>
    <col min="11270" max="11271" width="5.7109375" style="37" customWidth="1"/>
    <col min="11272" max="11272" width="5.85546875" style="37" customWidth="1"/>
    <col min="11273" max="11273" width="6.28515625" style="37" customWidth="1"/>
    <col min="11274" max="11274" width="13.85546875" style="37" customWidth="1"/>
    <col min="11275" max="11275" width="11.42578125" style="37" customWidth="1"/>
    <col min="11276" max="11518" width="10.7109375" style="37"/>
    <col min="11519" max="11519" width="5.140625" style="37" customWidth="1"/>
    <col min="11520" max="11520" width="7.42578125" style="37" customWidth="1"/>
    <col min="11521" max="11521" width="16.7109375" style="37" customWidth="1"/>
    <col min="11522" max="11522" width="14.140625" style="37" customWidth="1"/>
    <col min="11523" max="11523" width="13.7109375" style="37" customWidth="1"/>
    <col min="11524" max="11524" width="11.5703125" style="37" bestFit="1" customWidth="1"/>
    <col min="11525" max="11525" width="6.7109375" style="37" customWidth="1"/>
    <col min="11526" max="11527" width="5.7109375" style="37" customWidth="1"/>
    <col min="11528" max="11528" width="5.85546875" style="37" customWidth="1"/>
    <col min="11529" max="11529" width="6.28515625" style="37" customWidth="1"/>
    <col min="11530" max="11530" width="13.85546875" style="37" customWidth="1"/>
    <col min="11531" max="11531" width="11.42578125" style="37" customWidth="1"/>
    <col min="11532" max="11774" width="10.7109375" style="37"/>
    <col min="11775" max="11775" width="5.140625" style="37" customWidth="1"/>
    <col min="11776" max="11776" width="7.42578125" style="37" customWidth="1"/>
    <col min="11777" max="11777" width="16.7109375" style="37" customWidth="1"/>
    <col min="11778" max="11778" width="14.140625" style="37" customWidth="1"/>
    <col min="11779" max="11779" width="13.7109375" style="37" customWidth="1"/>
    <col min="11780" max="11780" width="11.5703125" style="37" bestFit="1" customWidth="1"/>
    <col min="11781" max="11781" width="6.7109375" style="37" customWidth="1"/>
    <col min="11782" max="11783" width="5.7109375" style="37" customWidth="1"/>
    <col min="11784" max="11784" width="5.85546875" style="37" customWidth="1"/>
    <col min="11785" max="11785" width="6.28515625" style="37" customWidth="1"/>
    <col min="11786" max="11786" width="13.85546875" style="37" customWidth="1"/>
    <col min="11787" max="11787" width="11.42578125" style="37" customWidth="1"/>
    <col min="11788" max="12030" width="10.7109375" style="37"/>
    <col min="12031" max="12031" width="5.140625" style="37" customWidth="1"/>
    <col min="12032" max="12032" width="7.42578125" style="37" customWidth="1"/>
    <col min="12033" max="12033" width="16.7109375" style="37" customWidth="1"/>
    <col min="12034" max="12034" width="14.140625" style="37" customWidth="1"/>
    <col min="12035" max="12035" width="13.7109375" style="37" customWidth="1"/>
    <col min="12036" max="12036" width="11.5703125" style="37" bestFit="1" customWidth="1"/>
    <col min="12037" max="12037" width="6.7109375" style="37" customWidth="1"/>
    <col min="12038" max="12039" width="5.7109375" style="37" customWidth="1"/>
    <col min="12040" max="12040" width="5.85546875" style="37" customWidth="1"/>
    <col min="12041" max="12041" width="6.28515625" style="37" customWidth="1"/>
    <col min="12042" max="12042" width="13.85546875" style="37" customWidth="1"/>
    <col min="12043" max="12043" width="11.42578125" style="37" customWidth="1"/>
    <col min="12044" max="12286" width="10.7109375" style="37"/>
    <col min="12287" max="12287" width="5.140625" style="37" customWidth="1"/>
    <col min="12288" max="12288" width="7.42578125" style="37" customWidth="1"/>
    <col min="12289" max="12289" width="16.7109375" style="37" customWidth="1"/>
    <col min="12290" max="12290" width="14.140625" style="37" customWidth="1"/>
    <col min="12291" max="12291" width="13.7109375" style="37" customWidth="1"/>
    <col min="12292" max="12292" width="11.5703125" style="37" bestFit="1" customWidth="1"/>
    <col min="12293" max="12293" width="6.7109375" style="37" customWidth="1"/>
    <col min="12294" max="12295" width="5.7109375" style="37" customWidth="1"/>
    <col min="12296" max="12296" width="5.85546875" style="37" customWidth="1"/>
    <col min="12297" max="12297" width="6.28515625" style="37" customWidth="1"/>
    <col min="12298" max="12298" width="13.85546875" style="37" customWidth="1"/>
    <col min="12299" max="12299" width="11.42578125" style="37" customWidth="1"/>
    <col min="12300" max="12542" width="10.7109375" style="37"/>
    <col min="12543" max="12543" width="5.140625" style="37" customWidth="1"/>
    <col min="12544" max="12544" width="7.42578125" style="37" customWidth="1"/>
    <col min="12545" max="12545" width="16.7109375" style="37" customWidth="1"/>
    <col min="12546" max="12546" width="14.140625" style="37" customWidth="1"/>
    <col min="12547" max="12547" width="13.7109375" style="37" customWidth="1"/>
    <col min="12548" max="12548" width="11.5703125" style="37" bestFit="1" customWidth="1"/>
    <col min="12549" max="12549" width="6.7109375" style="37" customWidth="1"/>
    <col min="12550" max="12551" width="5.7109375" style="37" customWidth="1"/>
    <col min="12552" max="12552" width="5.85546875" style="37" customWidth="1"/>
    <col min="12553" max="12553" width="6.28515625" style="37" customWidth="1"/>
    <col min="12554" max="12554" width="13.85546875" style="37" customWidth="1"/>
    <col min="12555" max="12555" width="11.42578125" style="37" customWidth="1"/>
    <col min="12556" max="12798" width="10.7109375" style="37"/>
    <col min="12799" max="12799" width="5.140625" style="37" customWidth="1"/>
    <col min="12800" max="12800" width="7.42578125" style="37" customWidth="1"/>
    <col min="12801" max="12801" width="16.7109375" style="37" customWidth="1"/>
    <col min="12802" max="12802" width="14.140625" style="37" customWidth="1"/>
    <col min="12803" max="12803" width="13.7109375" style="37" customWidth="1"/>
    <col min="12804" max="12804" width="11.5703125" style="37" bestFit="1" customWidth="1"/>
    <col min="12805" max="12805" width="6.7109375" style="37" customWidth="1"/>
    <col min="12806" max="12807" width="5.7109375" style="37" customWidth="1"/>
    <col min="12808" max="12808" width="5.85546875" style="37" customWidth="1"/>
    <col min="12809" max="12809" width="6.28515625" style="37" customWidth="1"/>
    <col min="12810" max="12810" width="13.85546875" style="37" customWidth="1"/>
    <col min="12811" max="12811" width="11.42578125" style="37" customWidth="1"/>
    <col min="12812" max="13054" width="10.7109375" style="37"/>
    <col min="13055" max="13055" width="5.140625" style="37" customWidth="1"/>
    <col min="13056" max="13056" width="7.42578125" style="37" customWidth="1"/>
    <col min="13057" max="13057" width="16.7109375" style="37" customWidth="1"/>
    <col min="13058" max="13058" width="14.140625" style="37" customWidth="1"/>
    <col min="13059" max="13059" width="13.7109375" style="37" customWidth="1"/>
    <col min="13060" max="13060" width="11.5703125" style="37" bestFit="1" customWidth="1"/>
    <col min="13061" max="13061" width="6.7109375" style="37" customWidth="1"/>
    <col min="13062" max="13063" width="5.7109375" style="37" customWidth="1"/>
    <col min="13064" max="13064" width="5.85546875" style="37" customWidth="1"/>
    <col min="13065" max="13065" width="6.28515625" style="37" customWidth="1"/>
    <col min="13066" max="13066" width="13.85546875" style="37" customWidth="1"/>
    <col min="13067" max="13067" width="11.42578125" style="37" customWidth="1"/>
    <col min="13068" max="13310" width="10.7109375" style="37"/>
    <col min="13311" max="13311" width="5.140625" style="37" customWidth="1"/>
    <col min="13312" max="13312" width="7.42578125" style="37" customWidth="1"/>
    <col min="13313" max="13313" width="16.7109375" style="37" customWidth="1"/>
    <col min="13314" max="13314" width="14.140625" style="37" customWidth="1"/>
    <col min="13315" max="13315" width="13.7109375" style="37" customWidth="1"/>
    <col min="13316" max="13316" width="11.5703125" style="37" bestFit="1" customWidth="1"/>
    <col min="13317" max="13317" width="6.7109375" style="37" customWidth="1"/>
    <col min="13318" max="13319" width="5.7109375" style="37" customWidth="1"/>
    <col min="13320" max="13320" width="5.85546875" style="37" customWidth="1"/>
    <col min="13321" max="13321" width="6.28515625" style="37" customWidth="1"/>
    <col min="13322" max="13322" width="13.85546875" style="37" customWidth="1"/>
    <col min="13323" max="13323" width="11.42578125" style="37" customWidth="1"/>
    <col min="13324" max="13566" width="10.7109375" style="37"/>
    <col min="13567" max="13567" width="5.140625" style="37" customWidth="1"/>
    <col min="13568" max="13568" width="7.42578125" style="37" customWidth="1"/>
    <col min="13569" max="13569" width="16.7109375" style="37" customWidth="1"/>
    <col min="13570" max="13570" width="14.140625" style="37" customWidth="1"/>
    <col min="13571" max="13571" width="13.7109375" style="37" customWidth="1"/>
    <col min="13572" max="13572" width="11.5703125" style="37" bestFit="1" customWidth="1"/>
    <col min="13573" max="13573" width="6.7109375" style="37" customWidth="1"/>
    <col min="13574" max="13575" width="5.7109375" style="37" customWidth="1"/>
    <col min="13576" max="13576" width="5.85546875" style="37" customWidth="1"/>
    <col min="13577" max="13577" width="6.28515625" style="37" customWidth="1"/>
    <col min="13578" max="13578" width="13.85546875" style="37" customWidth="1"/>
    <col min="13579" max="13579" width="11.42578125" style="37" customWidth="1"/>
    <col min="13580" max="13822" width="10.7109375" style="37"/>
    <col min="13823" max="13823" width="5.140625" style="37" customWidth="1"/>
    <col min="13824" max="13824" width="7.42578125" style="37" customWidth="1"/>
    <col min="13825" max="13825" width="16.7109375" style="37" customWidth="1"/>
    <col min="13826" max="13826" width="14.140625" style="37" customWidth="1"/>
    <col min="13827" max="13827" width="13.7109375" style="37" customWidth="1"/>
    <col min="13828" max="13828" width="11.5703125" style="37" bestFit="1" customWidth="1"/>
    <col min="13829" max="13829" width="6.7109375" style="37" customWidth="1"/>
    <col min="13830" max="13831" width="5.7109375" style="37" customWidth="1"/>
    <col min="13832" max="13832" width="5.85546875" style="37" customWidth="1"/>
    <col min="13833" max="13833" width="6.28515625" style="37" customWidth="1"/>
    <col min="13834" max="13834" width="13.85546875" style="37" customWidth="1"/>
    <col min="13835" max="13835" width="11.42578125" style="37" customWidth="1"/>
    <col min="13836" max="14078" width="10.7109375" style="37"/>
    <col min="14079" max="14079" width="5.140625" style="37" customWidth="1"/>
    <col min="14080" max="14080" width="7.42578125" style="37" customWidth="1"/>
    <col min="14081" max="14081" width="16.7109375" style="37" customWidth="1"/>
    <col min="14082" max="14082" width="14.140625" style="37" customWidth="1"/>
    <col min="14083" max="14083" width="13.7109375" style="37" customWidth="1"/>
    <col min="14084" max="14084" width="11.5703125" style="37" bestFit="1" customWidth="1"/>
    <col min="14085" max="14085" width="6.7109375" style="37" customWidth="1"/>
    <col min="14086" max="14087" width="5.7109375" style="37" customWidth="1"/>
    <col min="14088" max="14088" width="5.85546875" style="37" customWidth="1"/>
    <col min="14089" max="14089" width="6.28515625" style="37" customWidth="1"/>
    <col min="14090" max="14090" width="13.85546875" style="37" customWidth="1"/>
    <col min="14091" max="14091" width="11.42578125" style="37" customWidth="1"/>
    <col min="14092" max="14334" width="10.7109375" style="37"/>
    <col min="14335" max="14335" width="5.140625" style="37" customWidth="1"/>
    <col min="14336" max="14336" width="7.42578125" style="37" customWidth="1"/>
    <col min="14337" max="14337" width="16.7109375" style="37" customWidth="1"/>
    <col min="14338" max="14338" width="14.140625" style="37" customWidth="1"/>
    <col min="14339" max="14339" width="13.7109375" style="37" customWidth="1"/>
    <col min="14340" max="14340" width="11.5703125" style="37" bestFit="1" customWidth="1"/>
    <col min="14341" max="14341" width="6.7109375" style="37" customWidth="1"/>
    <col min="14342" max="14343" width="5.7109375" style="37" customWidth="1"/>
    <col min="14344" max="14344" width="5.85546875" style="37" customWidth="1"/>
    <col min="14345" max="14345" width="6.28515625" style="37" customWidth="1"/>
    <col min="14346" max="14346" width="13.85546875" style="37" customWidth="1"/>
    <col min="14347" max="14347" width="11.42578125" style="37" customWidth="1"/>
    <col min="14348" max="14590" width="10.7109375" style="37"/>
    <col min="14591" max="14591" width="5.140625" style="37" customWidth="1"/>
    <col min="14592" max="14592" width="7.42578125" style="37" customWidth="1"/>
    <col min="14593" max="14593" width="16.7109375" style="37" customWidth="1"/>
    <col min="14594" max="14594" width="14.140625" style="37" customWidth="1"/>
    <col min="14595" max="14595" width="13.7109375" style="37" customWidth="1"/>
    <col min="14596" max="14596" width="11.5703125" style="37" bestFit="1" customWidth="1"/>
    <col min="14597" max="14597" width="6.7109375" style="37" customWidth="1"/>
    <col min="14598" max="14599" width="5.7109375" style="37" customWidth="1"/>
    <col min="14600" max="14600" width="5.85546875" style="37" customWidth="1"/>
    <col min="14601" max="14601" width="6.28515625" style="37" customWidth="1"/>
    <col min="14602" max="14602" width="13.85546875" style="37" customWidth="1"/>
    <col min="14603" max="14603" width="11.42578125" style="37" customWidth="1"/>
    <col min="14604" max="14846" width="10.7109375" style="37"/>
    <col min="14847" max="14847" width="5.140625" style="37" customWidth="1"/>
    <col min="14848" max="14848" width="7.42578125" style="37" customWidth="1"/>
    <col min="14849" max="14849" width="16.7109375" style="37" customWidth="1"/>
    <col min="14850" max="14850" width="14.140625" style="37" customWidth="1"/>
    <col min="14851" max="14851" width="13.7109375" style="37" customWidth="1"/>
    <col min="14852" max="14852" width="11.5703125" style="37" bestFit="1" customWidth="1"/>
    <col min="14853" max="14853" width="6.7109375" style="37" customWidth="1"/>
    <col min="14854" max="14855" width="5.7109375" style="37" customWidth="1"/>
    <col min="14856" max="14856" width="5.85546875" style="37" customWidth="1"/>
    <col min="14857" max="14857" width="6.28515625" style="37" customWidth="1"/>
    <col min="14858" max="14858" width="13.85546875" style="37" customWidth="1"/>
    <col min="14859" max="14859" width="11.42578125" style="37" customWidth="1"/>
    <col min="14860" max="15102" width="10.7109375" style="37"/>
    <col min="15103" max="15103" width="5.140625" style="37" customWidth="1"/>
    <col min="15104" max="15104" width="7.42578125" style="37" customWidth="1"/>
    <col min="15105" max="15105" width="16.7109375" style="37" customWidth="1"/>
    <col min="15106" max="15106" width="14.140625" style="37" customWidth="1"/>
    <col min="15107" max="15107" width="13.7109375" style="37" customWidth="1"/>
    <col min="15108" max="15108" width="11.5703125" style="37" bestFit="1" customWidth="1"/>
    <col min="15109" max="15109" width="6.7109375" style="37" customWidth="1"/>
    <col min="15110" max="15111" width="5.7109375" style="37" customWidth="1"/>
    <col min="15112" max="15112" width="5.85546875" style="37" customWidth="1"/>
    <col min="15113" max="15113" width="6.28515625" style="37" customWidth="1"/>
    <col min="15114" max="15114" width="13.85546875" style="37" customWidth="1"/>
    <col min="15115" max="15115" width="11.42578125" style="37" customWidth="1"/>
    <col min="15116" max="15358" width="10.7109375" style="37"/>
    <col min="15359" max="15359" width="5.140625" style="37" customWidth="1"/>
    <col min="15360" max="15360" width="7.42578125" style="37" customWidth="1"/>
    <col min="15361" max="15361" width="16.7109375" style="37" customWidth="1"/>
    <col min="15362" max="15362" width="14.140625" style="37" customWidth="1"/>
    <col min="15363" max="15363" width="13.7109375" style="37" customWidth="1"/>
    <col min="15364" max="15364" width="11.5703125" style="37" bestFit="1" customWidth="1"/>
    <col min="15365" max="15365" width="6.7109375" style="37" customWidth="1"/>
    <col min="15366" max="15367" width="5.7109375" style="37" customWidth="1"/>
    <col min="15368" max="15368" width="5.85546875" style="37" customWidth="1"/>
    <col min="15369" max="15369" width="6.28515625" style="37" customWidth="1"/>
    <col min="15370" max="15370" width="13.85546875" style="37" customWidth="1"/>
    <col min="15371" max="15371" width="11.42578125" style="37" customWidth="1"/>
    <col min="15372" max="15614" width="10.7109375" style="37"/>
    <col min="15615" max="15615" width="5.140625" style="37" customWidth="1"/>
    <col min="15616" max="15616" width="7.42578125" style="37" customWidth="1"/>
    <col min="15617" max="15617" width="16.7109375" style="37" customWidth="1"/>
    <col min="15618" max="15618" width="14.140625" style="37" customWidth="1"/>
    <col min="15619" max="15619" width="13.7109375" style="37" customWidth="1"/>
    <col min="15620" max="15620" width="11.5703125" style="37" bestFit="1" customWidth="1"/>
    <col min="15621" max="15621" width="6.7109375" style="37" customWidth="1"/>
    <col min="15622" max="15623" width="5.7109375" style="37" customWidth="1"/>
    <col min="15624" max="15624" width="5.85546875" style="37" customWidth="1"/>
    <col min="15625" max="15625" width="6.28515625" style="37" customWidth="1"/>
    <col min="15626" max="15626" width="13.85546875" style="37" customWidth="1"/>
    <col min="15627" max="15627" width="11.42578125" style="37" customWidth="1"/>
    <col min="15628" max="15870" width="10.7109375" style="37"/>
    <col min="15871" max="15871" width="5.140625" style="37" customWidth="1"/>
    <col min="15872" max="15872" width="7.42578125" style="37" customWidth="1"/>
    <col min="15873" max="15873" width="16.7109375" style="37" customWidth="1"/>
    <col min="15874" max="15874" width="14.140625" style="37" customWidth="1"/>
    <col min="15875" max="15875" width="13.7109375" style="37" customWidth="1"/>
    <col min="15876" max="15876" width="11.5703125" style="37" bestFit="1" customWidth="1"/>
    <col min="15877" max="15877" width="6.7109375" style="37" customWidth="1"/>
    <col min="15878" max="15879" width="5.7109375" style="37" customWidth="1"/>
    <col min="15880" max="15880" width="5.85546875" style="37" customWidth="1"/>
    <col min="15881" max="15881" width="6.28515625" style="37" customWidth="1"/>
    <col min="15882" max="15882" width="13.85546875" style="37" customWidth="1"/>
    <col min="15883" max="15883" width="11.42578125" style="37" customWidth="1"/>
    <col min="15884" max="16126" width="10.7109375" style="37"/>
    <col min="16127" max="16127" width="5.140625" style="37" customWidth="1"/>
    <col min="16128" max="16128" width="7.42578125" style="37" customWidth="1"/>
    <col min="16129" max="16129" width="16.7109375" style="37" customWidth="1"/>
    <col min="16130" max="16130" width="14.140625" style="37" customWidth="1"/>
    <col min="16131" max="16131" width="13.7109375" style="37" customWidth="1"/>
    <col min="16132" max="16132" width="11.5703125" style="37" bestFit="1" customWidth="1"/>
    <col min="16133" max="16133" width="6.7109375" style="37" customWidth="1"/>
    <col min="16134" max="16135" width="5.7109375" style="37" customWidth="1"/>
    <col min="16136" max="16136" width="5.85546875" style="37" customWidth="1"/>
    <col min="16137" max="16137" width="6.28515625" style="37" customWidth="1"/>
    <col min="16138" max="16138" width="13.85546875" style="37" customWidth="1"/>
    <col min="16139" max="16139" width="11.42578125" style="37" customWidth="1"/>
    <col min="16140" max="16384" width="10.7109375" style="37"/>
  </cols>
  <sheetData>
    <row r="1" spans="1:15" ht="31.5" customHeight="1" x14ac:dyDescent="0.25">
      <c r="A1" s="133" t="s">
        <v>739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5"/>
    </row>
    <row r="2" spans="1:15" ht="71.25" customHeight="1" x14ac:dyDescent="0.25">
      <c r="A2" s="125" t="s">
        <v>740</v>
      </c>
      <c r="B2" s="131"/>
      <c r="C2" s="131"/>
      <c r="D2" s="131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32"/>
    </row>
    <row r="3" spans="1:15" ht="34.5" customHeight="1" x14ac:dyDescent="0.2">
      <c r="A3" s="106" t="s">
        <v>588</v>
      </c>
      <c r="B3" s="100"/>
      <c r="C3" s="100"/>
      <c r="D3" s="100"/>
      <c r="E3" s="39"/>
      <c r="F3" s="39"/>
      <c r="G3" s="39"/>
      <c r="I3" s="39"/>
      <c r="J3" s="101">
        <f>1984159.2/557</f>
        <v>3562.2247755834828</v>
      </c>
      <c r="K3" s="99"/>
      <c r="L3" s="5"/>
      <c r="M3" s="5"/>
      <c r="N3" s="5"/>
      <c r="O3" s="52"/>
    </row>
    <row r="4" spans="1:15" ht="39.75" customHeight="1" x14ac:dyDescent="0.2">
      <c r="A4" s="106" t="s">
        <v>589</v>
      </c>
      <c r="B4" s="100"/>
      <c r="C4" s="100"/>
      <c r="D4" s="100"/>
      <c r="E4" s="39"/>
      <c r="F4" s="39"/>
      <c r="G4" s="39"/>
      <c r="I4" s="39"/>
      <c r="J4" s="101">
        <f>496039.8/258</f>
        <v>1922.6348837209302</v>
      </c>
      <c r="K4" s="5"/>
      <c r="L4" s="5"/>
      <c r="M4" s="5"/>
      <c r="N4" s="5"/>
      <c r="O4" s="52"/>
    </row>
    <row r="5" spans="1:15" ht="39.75" customHeight="1" x14ac:dyDescent="0.2">
      <c r="A5" s="128" t="s">
        <v>26</v>
      </c>
      <c r="B5" s="129"/>
      <c r="C5" s="129"/>
      <c r="D5" s="129"/>
      <c r="E5" s="39"/>
      <c r="F5" s="39"/>
      <c r="G5" s="39"/>
      <c r="H5" s="53"/>
      <c r="I5" s="39"/>
      <c r="J5" s="5"/>
      <c r="K5" s="5"/>
      <c r="L5" s="5"/>
      <c r="M5" s="5"/>
      <c r="N5" s="5"/>
      <c r="O5" s="52"/>
    </row>
    <row r="6" spans="1:15" ht="27.75" customHeight="1" x14ac:dyDescent="0.25">
      <c r="A6" s="128" t="s">
        <v>27</v>
      </c>
      <c r="B6" s="130"/>
      <c r="C6" s="130"/>
      <c r="D6" s="130"/>
      <c r="E6" s="54"/>
      <c r="F6" s="5"/>
      <c r="G6" s="5"/>
      <c r="H6" s="5"/>
      <c r="I6" s="5"/>
      <c r="J6" s="5"/>
      <c r="K6" s="5"/>
      <c r="L6" s="5"/>
      <c r="M6" s="5"/>
      <c r="N6" s="5"/>
      <c r="O6" s="52"/>
    </row>
    <row r="7" spans="1:15" ht="11.25" customHeight="1" x14ac:dyDescent="0.25">
      <c r="A7" s="123"/>
      <c r="B7" s="124"/>
      <c r="C7" s="124"/>
      <c r="D7" s="124"/>
      <c r="E7" s="124"/>
      <c r="F7" s="124"/>
      <c r="G7" s="124"/>
      <c r="H7" s="124"/>
      <c r="I7" s="124"/>
      <c r="J7" s="51"/>
      <c r="K7" s="99"/>
      <c r="L7" s="5"/>
      <c r="M7" s="5"/>
      <c r="N7" s="5"/>
      <c r="O7" s="52"/>
    </row>
    <row r="8" spans="1:15" ht="48.75" customHeight="1" x14ac:dyDescent="0.25">
      <c r="A8" s="125" t="s">
        <v>586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32"/>
    </row>
    <row r="9" spans="1:15" ht="33.75" customHeight="1" x14ac:dyDescent="0.25">
      <c r="A9" s="125" t="s">
        <v>587</v>
      </c>
      <c r="B9" s="126"/>
      <c r="C9" s="126"/>
      <c r="D9" s="126"/>
      <c r="E9" s="126"/>
      <c r="F9" s="81"/>
      <c r="G9" s="55"/>
      <c r="H9" s="81">
        <f>180623.33/59</f>
        <v>3061.4123728813556</v>
      </c>
      <c r="I9" s="55"/>
      <c r="J9" s="51"/>
      <c r="K9" s="99"/>
      <c r="L9" s="5"/>
      <c r="M9" s="5"/>
      <c r="N9" s="5"/>
      <c r="O9" s="52"/>
    </row>
    <row r="10" spans="1:15" ht="15" customHeight="1" x14ac:dyDescent="0.2">
      <c r="A10" s="57"/>
      <c r="B10" s="5"/>
      <c r="C10" s="5"/>
      <c r="D10" s="5"/>
      <c r="E10" s="54"/>
      <c r="F10" s="5"/>
      <c r="G10" s="55"/>
      <c r="H10" s="55"/>
      <c r="I10" s="55"/>
      <c r="J10" s="51"/>
      <c r="K10" s="99"/>
      <c r="L10" s="5"/>
      <c r="M10" s="5"/>
      <c r="N10" s="5"/>
      <c r="O10" s="52"/>
    </row>
    <row r="11" spans="1:15" x14ac:dyDescent="0.2">
      <c r="A11" s="107"/>
      <c r="B11" s="59"/>
      <c r="C11" s="59"/>
      <c r="D11" s="59"/>
      <c r="E11" s="108"/>
      <c r="F11" s="59"/>
      <c r="G11" s="109"/>
      <c r="H11" s="109"/>
      <c r="I11" s="109"/>
      <c r="J11" s="110"/>
      <c r="K11" s="111"/>
      <c r="L11" s="59"/>
      <c r="M11" s="59"/>
      <c r="N11" s="59"/>
      <c r="O11" s="60"/>
    </row>
    <row r="12" spans="1:15" ht="30" customHeight="1" x14ac:dyDescent="0.25">
      <c r="A12" s="127" t="s">
        <v>593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41" t="s">
        <v>662</v>
      </c>
      <c r="M12" s="41" t="s">
        <v>663</v>
      </c>
      <c r="N12" s="41" t="s">
        <v>664</v>
      </c>
      <c r="O12" s="41" t="s">
        <v>665</v>
      </c>
    </row>
    <row r="13" spans="1:15" ht="53.25" customHeight="1" x14ac:dyDescent="0.25">
      <c r="A13" s="1" t="s">
        <v>0</v>
      </c>
      <c r="B13" s="42" t="s">
        <v>1</v>
      </c>
      <c r="C13" s="41" t="s">
        <v>2</v>
      </c>
      <c r="D13" s="41" t="s">
        <v>3</v>
      </c>
      <c r="E13" s="40" t="s">
        <v>590</v>
      </c>
      <c r="F13" s="42" t="s">
        <v>4</v>
      </c>
      <c r="G13" s="43" t="s">
        <v>707</v>
      </c>
      <c r="H13" s="43" t="s">
        <v>6</v>
      </c>
      <c r="I13" s="44" t="s">
        <v>7</v>
      </c>
      <c r="J13" s="43" t="s">
        <v>8</v>
      </c>
      <c r="K13" s="41" t="s">
        <v>9</v>
      </c>
      <c r="L13" s="29"/>
      <c r="M13" s="29"/>
      <c r="N13" s="29"/>
      <c r="O13" s="29"/>
    </row>
    <row r="14" spans="1:15" s="33" customFormat="1" ht="22.5" x14ac:dyDescent="0.25">
      <c r="A14" s="2">
        <v>1</v>
      </c>
      <c r="B14" s="7" t="s">
        <v>594</v>
      </c>
      <c r="C14" s="2" t="s">
        <v>595</v>
      </c>
      <c r="D14" s="2" t="s">
        <v>596</v>
      </c>
      <c r="E14" s="8" t="s">
        <v>597</v>
      </c>
      <c r="F14" s="9" t="s">
        <v>13</v>
      </c>
      <c r="G14" s="10">
        <v>1</v>
      </c>
      <c r="H14" s="10">
        <v>26</v>
      </c>
      <c r="I14" s="11">
        <v>0</v>
      </c>
      <c r="J14" s="10" t="s">
        <v>598</v>
      </c>
      <c r="K14" s="3" t="s">
        <v>599</v>
      </c>
      <c r="L14" s="61">
        <f>496039.8/258</f>
        <v>1922.6348837209302</v>
      </c>
      <c r="M14" s="61">
        <f t="shared" ref="M14:M45" si="0">$J$3*G14</f>
        <v>3562.2247755834828</v>
      </c>
      <c r="N14" s="2"/>
      <c r="O14" s="61">
        <f>SUM(L14:N14)</f>
        <v>5484.8596593044131</v>
      </c>
    </row>
    <row r="15" spans="1:15" ht="38.25" customHeight="1" x14ac:dyDescent="0.25">
      <c r="A15" s="2">
        <v>2</v>
      </c>
      <c r="B15" s="7" t="s">
        <v>28</v>
      </c>
      <c r="C15" s="2" t="s">
        <v>29</v>
      </c>
      <c r="D15" s="2" t="s">
        <v>30</v>
      </c>
      <c r="E15" s="8" t="s">
        <v>31</v>
      </c>
      <c r="F15" s="9" t="s">
        <v>13</v>
      </c>
      <c r="G15" s="10">
        <v>2</v>
      </c>
      <c r="H15" s="10">
        <v>50</v>
      </c>
      <c r="I15" s="11">
        <v>0</v>
      </c>
      <c r="J15" s="10" t="s">
        <v>32</v>
      </c>
      <c r="K15" s="12" t="s">
        <v>33</v>
      </c>
      <c r="L15" s="61">
        <f t="shared" ref="L15:L78" si="1">496039.8/258</f>
        <v>1922.6348837209302</v>
      </c>
      <c r="M15" s="61">
        <f t="shared" si="0"/>
        <v>7124.4495511669656</v>
      </c>
      <c r="N15" s="29"/>
      <c r="O15" s="61">
        <f t="shared" ref="O15:O78" si="2">SUM(L15:N15)</f>
        <v>9047.0844348878964</v>
      </c>
    </row>
    <row r="16" spans="1:15" ht="33.75" x14ac:dyDescent="0.25">
      <c r="A16" s="2">
        <v>3</v>
      </c>
      <c r="B16" s="7" t="s">
        <v>28</v>
      </c>
      <c r="C16" s="2" t="s">
        <v>34</v>
      </c>
      <c r="D16" s="2" t="s">
        <v>35</v>
      </c>
      <c r="E16" s="8" t="s">
        <v>36</v>
      </c>
      <c r="F16" s="9" t="s">
        <v>13</v>
      </c>
      <c r="G16" s="10">
        <v>4</v>
      </c>
      <c r="H16" s="10">
        <v>120</v>
      </c>
      <c r="I16" s="11">
        <v>0</v>
      </c>
      <c r="J16" s="10" t="s">
        <v>37</v>
      </c>
      <c r="K16" s="4" t="s">
        <v>38</v>
      </c>
      <c r="L16" s="61">
        <f t="shared" si="1"/>
        <v>1922.6348837209302</v>
      </c>
      <c r="M16" s="61">
        <f t="shared" si="0"/>
        <v>14248.899102333931</v>
      </c>
      <c r="N16" s="29"/>
      <c r="O16" s="61">
        <f t="shared" si="2"/>
        <v>16171.533986054861</v>
      </c>
    </row>
    <row r="17" spans="1:15" s="33" customFormat="1" ht="45" x14ac:dyDescent="0.25">
      <c r="A17" s="2">
        <v>4</v>
      </c>
      <c r="B17" s="7" t="s">
        <v>28</v>
      </c>
      <c r="C17" s="2" t="s">
        <v>39</v>
      </c>
      <c r="D17" s="2" t="s">
        <v>40</v>
      </c>
      <c r="E17" s="8" t="s">
        <v>41</v>
      </c>
      <c r="F17" s="9" t="s">
        <v>13</v>
      </c>
      <c r="G17" s="10">
        <v>3</v>
      </c>
      <c r="H17" s="10">
        <v>84</v>
      </c>
      <c r="I17" s="11">
        <v>0</v>
      </c>
      <c r="J17" s="10" t="s">
        <v>42</v>
      </c>
      <c r="K17" s="12" t="s">
        <v>600</v>
      </c>
      <c r="L17" s="61">
        <f t="shared" si="1"/>
        <v>1922.6348837209302</v>
      </c>
      <c r="M17" s="61">
        <f t="shared" si="0"/>
        <v>10686.674326750448</v>
      </c>
      <c r="N17" s="2"/>
      <c r="O17" s="61">
        <f t="shared" si="2"/>
        <v>12609.309210471378</v>
      </c>
    </row>
    <row r="18" spans="1:15" s="33" customFormat="1" ht="22.5" x14ac:dyDescent="0.25">
      <c r="A18" s="2">
        <v>5</v>
      </c>
      <c r="B18" s="7" t="s">
        <v>43</v>
      </c>
      <c r="C18" s="2" t="s">
        <v>44</v>
      </c>
      <c r="D18" s="2" t="s">
        <v>45</v>
      </c>
      <c r="E18" s="118" t="s">
        <v>720</v>
      </c>
      <c r="F18" s="9" t="s">
        <v>13</v>
      </c>
      <c r="G18" s="10">
        <v>2</v>
      </c>
      <c r="H18" s="10">
        <v>35</v>
      </c>
      <c r="I18" s="11">
        <v>0</v>
      </c>
      <c r="J18" s="10" t="s">
        <v>46</v>
      </c>
      <c r="K18" s="3" t="s">
        <v>47</v>
      </c>
      <c r="L18" s="61">
        <f t="shared" si="1"/>
        <v>1922.6348837209302</v>
      </c>
      <c r="M18" s="61">
        <f t="shared" si="0"/>
        <v>7124.4495511669656</v>
      </c>
      <c r="N18" s="2"/>
      <c r="O18" s="61">
        <f t="shared" si="2"/>
        <v>9047.0844348878964</v>
      </c>
    </row>
    <row r="19" spans="1:15" s="33" customFormat="1" ht="45" x14ac:dyDescent="0.25">
      <c r="A19" s="2">
        <v>6</v>
      </c>
      <c r="B19" s="7" t="s">
        <v>48</v>
      </c>
      <c r="C19" s="2" t="s">
        <v>49</v>
      </c>
      <c r="D19" s="2" t="s">
        <v>50</v>
      </c>
      <c r="E19" s="8" t="s">
        <v>41</v>
      </c>
      <c r="F19" s="9" t="s">
        <v>13</v>
      </c>
      <c r="G19" s="10">
        <v>2</v>
      </c>
      <c r="H19" s="10">
        <v>40</v>
      </c>
      <c r="I19" s="11">
        <v>0</v>
      </c>
      <c r="J19" s="10" t="s">
        <v>51</v>
      </c>
      <c r="K19" s="4" t="s">
        <v>601</v>
      </c>
      <c r="L19" s="61">
        <f t="shared" si="1"/>
        <v>1922.6348837209302</v>
      </c>
      <c r="M19" s="61">
        <f t="shared" si="0"/>
        <v>7124.4495511669656</v>
      </c>
      <c r="N19" s="2"/>
      <c r="O19" s="61">
        <f t="shared" si="2"/>
        <v>9047.0844348878964</v>
      </c>
    </row>
    <row r="20" spans="1:15" ht="67.5" x14ac:dyDescent="0.2">
      <c r="A20" s="2">
        <v>7</v>
      </c>
      <c r="B20" s="7" t="s">
        <v>10</v>
      </c>
      <c r="C20" s="2" t="s">
        <v>21</v>
      </c>
      <c r="D20" s="2" t="s">
        <v>63</v>
      </c>
      <c r="E20" s="8" t="s">
        <v>23</v>
      </c>
      <c r="F20" s="7" t="s">
        <v>13</v>
      </c>
      <c r="G20" s="10">
        <v>3</v>
      </c>
      <c r="H20" s="10">
        <v>72</v>
      </c>
      <c r="I20" s="6" t="s">
        <v>199</v>
      </c>
      <c r="J20" s="10" t="s">
        <v>64</v>
      </c>
      <c r="K20" s="4" t="s">
        <v>602</v>
      </c>
      <c r="L20" s="61">
        <f t="shared" si="1"/>
        <v>1922.6348837209302</v>
      </c>
      <c r="M20" s="61">
        <f t="shared" si="0"/>
        <v>10686.674326750448</v>
      </c>
      <c r="N20" s="63">
        <f>180623.33/59</f>
        <v>3061.4123728813556</v>
      </c>
      <c r="O20" s="61">
        <f t="shared" si="2"/>
        <v>15670.721583352733</v>
      </c>
    </row>
    <row r="21" spans="1:15" ht="22.5" x14ac:dyDescent="0.25">
      <c r="A21" s="2">
        <v>8</v>
      </c>
      <c r="B21" s="7" t="s">
        <v>10</v>
      </c>
      <c r="C21" s="2" t="s">
        <v>21</v>
      </c>
      <c r="D21" s="2" t="s">
        <v>65</v>
      </c>
      <c r="E21" s="8" t="s">
        <v>23</v>
      </c>
      <c r="F21" s="7" t="s">
        <v>13</v>
      </c>
      <c r="G21" s="10">
        <v>3</v>
      </c>
      <c r="H21" s="10">
        <v>71</v>
      </c>
      <c r="I21" s="11" t="s">
        <v>591</v>
      </c>
      <c r="J21" s="10" t="s">
        <v>66</v>
      </c>
      <c r="K21" s="12" t="s">
        <v>67</v>
      </c>
      <c r="L21" s="61">
        <f t="shared" si="1"/>
        <v>1922.6348837209302</v>
      </c>
      <c r="M21" s="61">
        <f t="shared" si="0"/>
        <v>10686.674326750448</v>
      </c>
      <c r="N21" s="29"/>
      <c r="O21" s="61">
        <f t="shared" si="2"/>
        <v>12609.309210471378</v>
      </c>
    </row>
    <row r="22" spans="1:15" s="33" customFormat="1" ht="56.25" x14ac:dyDescent="0.25">
      <c r="A22" s="2">
        <v>9</v>
      </c>
      <c r="B22" s="7" t="s">
        <v>10</v>
      </c>
      <c r="C22" s="2" t="s">
        <v>68</v>
      </c>
      <c r="D22" s="2" t="s">
        <v>69</v>
      </c>
      <c r="E22" s="8" t="s">
        <v>70</v>
      </c>
      <c r="F22" s="7" t="s">
        <v>13</v>
      </c>
      <c r="G22" s="10">
        <v>1</v>
      </c>
      <c r="H22" s="10">
        <v>19</v>
      </c>
      <c r="I22" s="11">
        <v>0</v>
      </c>
      <c r="J22" s="10" t="s">
        <v>603</v>
      </c>
      <c r="K22" s="4" t="s">
        <v>71</v>
      </c>
      <c r="L22" s="61">
        <f t="shared" si="1"/>
        <v>1922.6348837209302</v>
      </c>
      <c r="M22" s="61">
        <f t="shared" si="0"/>
        <v>3562.2247755834828</v>
      </c>
      <c r="N22" s="2"/>
      <c r="O22" s="61">
        <f t="shared" si="2"/>
        <v>5484.8596593044131</v>
      </c>
    </row>
    <row r="23" spans="1:15" s="33" customFormat="1" ht="67.5" x14ac:dyDescent="0.25">
      <c r="A23" s="2">
        <v>10</v>
      </c>
      <c r="B23" s="7" t="s">
        <v>10</v>
      </c>
      <c r="C23" s="2" t="s">
        <v>72</v>
      </c>
      <c r="D23" s="2" t="s">
        <v>73</v>
      </c>
      <c r="E23" s="8" t="s">
        <v>70</v>
      </c>
      <c r="F23" s="7" t="s">
        <v>13</v>
      </c>
      <c r="G23" s="10">
        <v>2</v>
      </c>
      <c r="H23" s="10">
        <v>41</v>
      </c>
      <c r="I23" s="11">
        <v>0</v>
      </c>
      <c r="J23" s="10" t="s">
        <v>74</v>
      </c>
      <c r="K23" s="4" t="s">
        <v>71</v>
      </c>
      <c r="L23" s="61">
        <f t="shared" si="1"/>
        <v>1922.6348837209302</v>
      </c>
      <c r="M23" s="61">
        <f t="shared" si="0"/>
        <v>7124.4495511669656</v>
      </c>
      <c r="N23" s="2"/>
      <c r="O23" s="61">
        <f t="shared" si="2"/>
        <v>9047.0844348878964</v>
      </c>
    </row>
    <row r="24" spans="1:15" ht="22.5" x14ac:dyDescent="0.25">
      <c r="A24" s="2">
        <v>11</v>
      </c>
      <c r="B24" s="7" t="s">
        <v>10</v>
      </c>
      <c r="C24" s="2" t="s">
        <v>75</v>
      </c>
      <c r="D24" s="2" t="s">
        <v>76</v>
      </c>
      <c r="E24" s="8" t="s">
        <v>77</v>
      </c>
      <c r="F24" s="7" t="s">
        <v>13</v>
      </c>
      <c r="G24" s="10">
        <v>1</v>
      </c>
      <c r="H24" s="10">
        <v>15</v>
      </c>
      <c r="I24" s="11">
        <v>0</v>
      </c>
      <c r="J24" s="10" t="s">
        <v>78</v>
      </c>
      <c r="K24" s="3" t="s">
        <v>79</v>
      </c>
      <c r="L24" s="61">
        <f t="shared" si="1"/>
        <v>1922.6348837209302</v>
      </c>
      <c r="M24" s="61">
        <f t="shared" si="0"/>
        <v>3562.2247755834828</v>
      </c>
      <c r="N24" s="29"/>
      <c r="O24" s="61">
        <f t="shared" si="2"/>
        <v>5484.8596593044131</v>
      </c>
    </row>
    <row r="25" spans="1:15" ht="22.5" x14ac:dyDescent="0.25">
      <c r="A25" s="2">
        <v>12</v>
      </c>
      <c r="B25" s="7" t="s">
        <v>10</v>
      </c>
      <c r="C25" s="2" t="s">
        <v>75</v>
      </c>
      <c r="D25" s="2" t="s">
        <v>80</v>
      </c>
      <c r="E25" s="8" t="s">
        <v>77</v>
      </c>
      <c r="F25" s="7" t="s">
        <v>13</v>
      </c>
      <c r="G25" s="10">
        <v>1</v>
      </c>
      <c r="H25" s="10">
        <v>15</v>
      </c>
      <c r="I25" s="11">
        <v>0</v>
      </c>
      <c r="J25" s="10" t="s">
        <v>81</v>
      </c>
      <c r="K25" s="4" t="s">
        <v>79</v>
      </c>
      <c r="L25" s="61">
        <f t="shared" si="1"/>
        <v>1922.6348837209302</v>
      </c>
      <c r="M25" s="61">
        <f t="shared" si="0"/>
        <v>3562.2247755834828</v>
      </c>
      <c r="N25" s="29"/>
      <c r="O25" s="61">
        <f t="shared" si="2"/>
        <v>5484.8596593044131</v>
      </c>
    </row>
    <row r="26" spans="1:15" ht="22.5" x14ac:dyDescent="0.25">
      <c r="A26" s="2">
        <v>13</v>
      </c>
      <c r="B26" s="7" t="s">
        <v>10</v>
      </c>
      <c r="C26" s="2" t="s">
        <v>82</v>
      </c>
      <c r="D26" s="2" t="s">
        <v>604</v>
      </c>
      <c r="E26" s="8" t="s">
        <v>83</v>
      </c>
      <c r="F26" s="14" t="s">
        <v>13</v>
      </c>
      <c r="G26" s="10">
        <v>2</v>
      </c>
      <c r="H26" s="10">
        <v>57</v>
      </c>
      <c r="I26" s="11">
        <v>0</v>
      </c>
      <c r="J26" s="10" t="s">
        <v>84</v>
      </c>
      <c r="K26" s="4" t="s">
        <v>85</v>
      </c>
      <c r="L26" s="61">
        <f t="shared" si="1"/>
        <v>1922.6348837209302</v>
      </c>
      <c r="M26" s="61">
        <f t="shared" si="0"/>
        <v>7124.4495511669656</v>
      </c>
      <c r="N26" s="29"/>
      <c r="O26" s="61">
        <f t="shared" si="2"/>
        <v>9047.0844348878964</v>
      </c>
    </row>
    <row r="27" spans="1:15" ht="33" customHeight="1" x14ac:dyDescent="0.25">
      <c r="A27" s="2">
        <v>14</v>
      </c>
      <c r="B27" s="7" t="s">
        <v>10</v>
      </c>
      <c r="C27" s="2" t="s">
        <v>605</v>
      </c>
      <c r="D27" s="2" t="s">
        <v>86</v>
      </c>
      <c r="E27" s="8" t="s">
        <v>87</v>
      </c>
      <c r="F27" s="7" t="s">
        <v>13</v>
      </c>
      <c r="G27" s="10">
        <v>1</v>
      </c>
      <c r="H27" s="10">
        <v>15</v>
      </c>
      <c r="I27" s="11">
        <v>0</v>
      </c>
      <c r="J27" s="10" t="s">
        <v>88</v>
      </c>
      <c r="K27" s="3" t="s">
        <v>89</v>
      </c>
      <c r="L27" s="61">
        <f t="shared" si="1"/>
        <v>1922.6348837209302</v>
      </c>
      <c r="M27" s="61">
        <f t="shared" si="0"/>
        <v>3562.2247755834828</v>
      </c>
      <c r="N27" s="29"/>
      <c r="O27" s="61">
        <f t="shared" si="2"/>
        <v>5484.8596593044131</v>
      </c>
    </row>
    <row r="28" spans="1:15" ht="69.75" customHeight="1" x14ac:dyDescent="0.25">
      <c r="A28" s="2">
        <v>15</v>
      </c>
      <c r="B28" s="7" t="s">
        <v>10</v>
      </c>
      <c r="C28" s="2" t="s">
        <v>90</v>
      </c>
      <c r="D28" s="2" t="s">
        <v>91</v>
      </c>
      <c r="E28" s="8" t="s">
        <v>41</v>
      </c>
      <c r="F28" s="9" t="s">
        <v>13</v>
      </c>
      <c r="G28" s="10">
        <v>6</v>
      </c>
      <c r="H28" s="10">
        <v>168</v>
      </c>
      <c r="I28" s="11">
        <v>0</v>
      </c>
      <c r="J28" s="10" t="s">
        <v>92</v>
      </c>
      <c r="K28" s="3" t="s">
        <v>606</v>
      </c>
      <c r="L28" s="61">
        <f t="shared" si="1"/>
        <v>1922.6348837209302</v>
      </c>
      <c r="M28" s="61">
        <f t="shared" si="0"/>
        <v>21373.348653500896</v>
      </c>
      <c r="N28" s="29"/>
      <c r="O28" s="61">
        <f t="shared" si="2"/>
        <v>23295.983537221826</v>
      </c>
    </row>
    <row r="29" spans="1:15" s="33" customFormat="1" ht="27.75" customHeight="1" x14ac:dyDescent="0.25">
      <c r="A29" s="2">
        <v>16</v>
      </c>
      <c r="B29" s="7" t="s">
        <v>10</v>
      </c>
      <c r="C29" s="2" t="s">
        <v>607</v>
      </c>
      <c r="D29" s="2" t="s">
        <v>608</v>
      </c>
      <c r="E29" s="8" t="s">
        <v>609</v>
      </c>
      <c r="F29" s="7" t="s">
        <v>13</v>
      </c>
      <c r="G29" s="10">
        <v>1</v>
      </c>
      <c r="H29" s="10">
        <v>21</v>
      </c>
      <c r="I29" s="11">
        <v>0</v>
      </c>
      <c r="J29" s="10" t="s">
        <v>610</v>
      </c>
      <c r="K29" s="3" t="s">
        <v>611</v>
      </c>
      <c r="L29" s="61">
        <f t="shared" si="1"/>
        <v>1922.6348837209302</v>
      </c>
      <c r="M29" s="61">
        <f t="shared" si="0"/>
        <v>3562.2247755834828</v>
      </c>
      <c r="N29" s="2"/>
      <c r="O29" s="61">
        <f t="shared" si="2"/>
        <v>5484.8596593044131</v>
      </c>
    </row>
    <row r="30" spans="1:15" ht="24" customHeight="1" x14ac:dyDescent="0.25">
      <c r="A30" s="2">
        <v>17</v>
      </c>
      <c r="B30" s="7" t="s">
        <v>10</v>
      </c>
      <c r="C30" s="2" t="s">
        <v>93</v>
      </c>
      <c r="D30" s="2" t="s">
        <v>94</v>
      </c>
      <c r="E30" s="8" t="s">
        <v>95</v>
      </c>
      <c r="F30" s="7" t="s">
        <v>13</v>
      </c>
      <c r="G30" s="10">
        <v>3</v>
      </c>
      <c r="H30" s="10">
        <v>45</v>
      </c>
      <c r="I30" s="11">
        <v>0</v>
      </c>
      <c r="J30" s="10" t="s">
        <v>96</v>
      </c>
      <c r="K30" s="4" t="s">
        <v>97</v>
      </c>
      <c r="L30" s="61">
        <f t="shared" si="1"/>
        <v>1922.6348837209302</v>
      </c>
      <c r="M30" s="61">
        <f t="shared" si="0"/>
        <v>10686.674326750448</v>
      </c>
      <c r="N30" s="29"/>
      <c r="O30" s="61">
        <f t="shared" si="2"/>
        <v>12609.309210471378</v>
      </c>
    </row>
    <row r="31" spans="1:15" ht="22.5" x14ac:dyDescent="0.25">
      <c r="A31" s="2">
        <v>18</v>
      </c>
      <c r="B31" s="7" t="s">
        <v>10</v>
      </c>
      <c r="C31" s="2" t="s">
        <v>103</v>
      </c>
      <c r="D31" s="2" t="s">
        <v>104</v>
      </c>
      <c r="E31" s="8" t="s">
        <v>105</v>
      </c>
      <c r="F31" s="7" t="s">
        <v>13</v>
      </c>
      <c r="G31" s="10">
        <v>1</v>
      </c>
      <c r="H31" s="10">
        <v>25</v>
      </c>
      <c r="I31" s="11">
        <v>0</v>
      </c>
      <c r="J31" s="10" t="s">
        <v>106</v>
      </c>
      <c r="K31" s="3" t="s">
        <v>107</v>
      </c>
      <c r="L31" s="61">
        <f t="shared" si="1"/>
        <v>1922.6348837209302</v>
      </c>
      <c r="M31" s="61">
        <f t="shared" si="0"/>
        <v>3562.2247755834828</v>
      </c>
      <c r="N31" s="29"/>
      <c r="O31" s="61">
        <f t="shared" si="2"/>
        <v>5484.8596593044131</v>
      </c>
    </row>
    <row r="32" spans="1:15" ht="35.25" customHeight="1" x14ac:dyDescent="0.2">
      <c r="A32" s="2">
        <v>19</v>
      </c>
      <c r="B32" s="7" t="s">
        <v>10</v>
      </c>
      <c r="C32" s="2" t="s">
        <v>108</v>
      </c>
      <c r="D32" s="2" t="s">
        <v>109</v>
      </c>
      <c r="E32" s="8" t="s">
        <v>110</v>
      </c>
      <c r="F32" s="7" t="s">
        <v>13</v>
      </c>
      <c r="G32" s="10">
        <v>3</v>
      </c>
      <c r="H32" s="10">
        <v>68</v>
      </c>
      <c r="I32" s="6" t="s">
        <v>199</v>
      </c>
      <c r="J32" s="10" t="s">
        <v>111</v>
      </c>
      <c r="K32" s="12" t="s">
        <v>112</v>
      </c>
      <c r="L32" s="61">
        <f t="shared" si="1"/>
        <v>1922.6348837209302</v>
      </c>
      <c r="M32" s="61">
        <f t="shared" si="0"/>
        <v>10686.674326750448</v>
      </c>
      <c r="N32" s="63">
        <f>180623.33/59</f>
        <v>3061.4123728813556</v>
      </c>
      <c r="O32" s="61">
        <f t="shared" si="2"/>
        <v>15670.721583352733</v>
      </c>
    </row>
    <row r="33" spans="1:15" ht="22.5" x14ac:dyDescent="0.25">
      <c r="A33" s="2">
        <v>20</v>
      </c>
      <c r="B33" s="7" t="s">
        <v>10</v>
      </c>
      <c r="C33" s="2" t="s">
        <v>15</v>
      </c>
      <c r="D33" s="2" t="s">
        <v>16</v>
      </c>
      <c r="E33" s="8" t="s">
        <v>113</v>
      </c>
      <c r="F33" s="7" t="s">
        <v>13</v>
      </c>
      <c r="G33" s="10">
        <v>4</v>
      </c>
      <c r="H33" s="10">
        <v>73</v>
      </c>
      <c r="I33" s="11">
        <v>0</v>
      </c>
      <c r="J33" s="10" t="s">
        <v>114</v>
      </c>
      <c r="K33" s="3" t="s">
        <v>115</v>
      </c>
      <c r="L33" s="61">
        <f t="shared" si="1"/>
        <v>1922.6348837209302</v>
      </c>
      <c r="M33" s="61">
        <f t="shared" si="0"/>
        <v>14248.899102333931</v>
      </c>
      <c r="N33" s="29"/>
      <c r="O33" s="61">
        <f t="shared" si="2"/>
        <v>16171.533986054861</v>
      </c>
    </row>
    <row r="34" spans="1:15" ht="22.5" x14ac:dyDescent="0.25">
      <c r="A34" s="2">
        <v>21</v>
      </c>
      <c r="B34" s="7" t="s">
        <v>10</v>
      </c>
      <c r="C34" s="2" t="s">
        <v>125</v>
      </c>
      <c r="D34" s="2" t="s">
        <v>126</v>
      </c>
      <c r="E34" s="8" t="s">
        <v>127</v>
      </c>
      <c r="F34" s="9" t="s">
        <v>13</v>
      </c>
      <c r="G34" s="10">
        <v>1</v>
      </c>
      <c r="H34" s="10">
        <v>12</v>
      </c>
      <c r="I34" s="11">
        <v>0</v>
      </c>
      <c r="J34" s="10" t="s">
        <v>128</v>
      </c>
      <c r="K34" s="3" t="s">
        <v>129</v>
      </c>
      <c r="L34" s="61">
        <f t="shared" si="1"/>
        <v>1922.6348837209302</v>
      </c>
      <c r="M34" s="61">
        <f t="shared" si="0"/>
        <v>3562.2247755834828</v>
      </c>
      <c r="N34" s="29"/>
      <c r="O34" s="61">
        <f t="shared" si="2"/>
        <v>5484.8596593044131</v>
      </c>
    </row>
    <row r="35" spans="1:15" ht="33.75" x14ac:dyDescent="0.25">
      <c r="A35" s="2">
        <v>22</v>
      </c>
      <c r="B35" s="7" t="s">
        <v>10</v>
      </c>
      <c r="C35" s="2" t="s">
        <v>130</v>
      </c>
      <c r="D35" s="2" t="s">
        <v>131</v>
      </c>
      <c r="E35" s="8" t="s">
        <v>723</v>
      </c>
      <c r="F35" s="16" t="s">
        <v>13</v>
      </c>
      <c r="G35" s="10">
        <v>3</v>
      </c>
      <c r="H35" s="10">
        <v>77</v>
      </c>
      <c r="I35" s="11">
        <v>0</v>
      </c>
      <c r="J35" s="10" t="s">
        <v>132</v>
      </c>
      <c r="K35" s="3" t="s">
        <v>133</v>
      </c>
      <c r="L35" s="61">
        <f t="shared" si="1"/>
        <v>1922.6348837209302</v>
      </c>
      <c r="M35" s="61">
        <f t="shared" si="0"/>
        <v>10686.674326750448</v>
      </c>
      <c r="N35" s="29"/>
      <c r="O35" s="61">
        <f t="shared" si="2"/>
        <v>12609.309210471378</v>
      </c>
    </row>
    <row r="36" spans="1:15" ht="22.5" x14ac:dyDescent="0.25">
      <c r="A36" s="2">
        <v>23</v>
      </c>
      <c r="B36" s="7" t="s">
        <v>10</v>
      </c>
      <c r="C36" s="2" t="s">
        <v>134</v>
      </c>
      <c r="D36" s="2" t="s">
        <v>135</v>
      </c>
      <c r="E36" s="8" t="s">
        <v>721</v>
      </c>
      <c r="F36" s="7" t="s">
        <v>13</v>
      </c>
      <c r="G36" s="10">
        <v>1</v>
      </c>
      <c r="H36" s="10">
        <v>25</v>
      </c>
      <c r="I36" s="11">
        <v>0</v>
      </c>
      <c r="J36" s="10" t="s">
        <v>136</v>
      </c>
      <c r="K36" s="4" t="s">
        <v>612</v>
      </c>
      <c r="L36" s="61">
        <f t="shared" si="1"/>
        <v>1922.6348837209302</v>
      </c>
      <c r="M36" s="61">
        <f t="shared" si="0"/>
        <v>3562.2247755834828</v>
      </c>
      <c r="N36" s="29"/>
      <c r="O36" s="61">
        <f t="shared" si="2"/>
        <v>5484.8596593044131</v>
      </c>
    </row>
    <row r="37" spans="1:15" ht="22.5" x14ac:dyDescent="0.25">
      <c r="A37" s="2">
        <v>24</v>
      </c>
      <c r="B37" s="7" t="s">
        <v>10</v>
      </c>
      <c r="C37" s="2" t="s">
        <v>137</v>
      </c>
      <c r="D37" s="2" t="s">
        <v>138</v>
      </c>
      <c r="E37" s="8" t="s">
        <v>139</v>
      </c>
      <c r="F37" s="16" t="s">
        <v>13</v>
      </c>
      <c r="G37" s="10">
        <v>2</v>
      </c>
      <c r="H37" s="10">
        <v>33</v>
      </c>
      <c r="I37" s="11">
        <v>0</v>
      </c>
      <c r="J37" s="10" t="s">
        <v>140</v>
      </c>
      <c r="K37" s="12" t="s">
        <v>141</v>
      </c>
      <c r="L37" s="61">
        <f t="shared" si="1"/>
        <v>1922.6348837209302</v>
      </c>
      <c r="M37" s="61">
        <f t="shared" si="0"/>
        <v>7124.4495511669656</v>
      </c>
      <c r="N37" s="29"/>
      <c r="O37" s="61">
        <f t="shared" si="2"/>
        <v>9047.0844348878964</v>
      </c>
    </row>
    <row r="38" spans="1:15" ht="22.5" x14ac:dyDescent="0.25">
      <c r="A38" s="2">
        <v>25</v>
      </c>
      <c r="B38" s="7" t="s">
        <v>10</v>
      </c>
      <c r="C38" s="2" t="s">
        <v>592</v>
      </c>
      <c r="D38" s="2" t="s">
        <v>613</v>
      </c>
      <c r="E38" s="8" t="s">
        <v>614</v>
      </c>
      <c r="F38" s="16" t="s">
        <v>13</v>
      </c>
      <c r="G38" s="10">
        <v>2</v>
      </c>
      <c r="H38" s="10">
        <v>30</v>
      </c>
      <c r="I38" s="11">
        <v>0</v>
      </c>
      <c r="J38" s="2" t="s">
        <v>615</v>
      </c>
      <c r="K38" s="12" t="s">
        <v>616</v>
      </c>
      <c r="L38" s="61">
        <f t="shared" si="1"/>
        <v>1922.6348837209302</v>
      </c>
      <c r="M38" s="61">
        <f t="shared" si="0"/>
        <v>7124.4495511669656</v>
      </c>
      <c r="N38" s="29"/>
      <c r="O38" s="61">
        <f t="shared" si="2"/>
        <v>9047.0844348878964</v>
      </c>
    </row>
    <row r="39" spans="1:15" ht="22.5" x14ac:dyDescent="0.25">
      <c r="A39" s="2">
        <v>26</v>
      </c>
      <c r="B39" s="7" t="s">
        <v>10</v>
      </c>
      <c r="C39" s="2" t="s">
        <v>142</v>
      </c>
      <c r="D39" s="2" t="s">
        <v>143</v>
      </c>
      <c r="E39" s="8" t="s">
        <v>722</v>
      </c>
      <c r="F39" s="7" t="s">
        <v>13</v>
      </c>
      <c r="G39" s="10">
        <v>2</v>
      </c>
      <c r="H39" s="10">
        <v>54</v>
      </c>
      <c r="I39" s="11">
        <v>0</v>
      </c>
      <c r="J39" s="10" t="s">
        <v>144</v>
      </c>
      <c r="K39" s="4" t="s">
        <v>145</v>
      </c>
      <c r="L39" s="61">
        <f t="shared" si="1"/>
        <v>1922.6348837209302</v>
      </c>
      <c r="M39" s="61">
        <f t="shared" si="0"/>
        <v>7124.4495511669656</v>
      </c>
      <c r="N39" s="29"/>
      <c r="O39" s="61">
        <f t="shared" si="2"/>
        <v>9047.0844348878964</v>
      </c>
    </row>
    <row r="40" spans="1:15" ht="45" x14ac:dyDescent="0.25">
      <c r="A40" s="2">
        <v>27</v>
      </c>
      <c r="B40" s="7" t="s">
        <v>10</v>
      </c>
      <c r="C40" s="2" t="s">
        <v>146</v>
      </c>
      <c r="D40" s="2" t="s">
        <v>147</v>
      </c>
      <c r="E40" s="8" t="s">
        <v>41</v>
      </c>
      <c r="F40" s="7" t="s">
        <v>13</v>
      </c>
      <c r="G40" s="10">
        <v>4</v>
      </c>
      <c r="H40" s="10">
        <v>87</v>
      </c>
      <c r="I40" s="11">
        <v>0</v>
      </c>
      <c r="J40" s="10" t="s">
        <v>148</v>
      </c>
      <c r="K40" s="4" t="s">
        <v>617</v>
      </c>
      <c r="L40" s="61">
        <f t="shared" si="1"/>
        <v>1922.6348837209302</v>
      </c>
      <c r="M40" s="61">
        <f t="shared" si="0"/>
        <v>14248.899102333931</v>
      </c>
      <c r="N40" s="29"/>
      <c r="O40" s="61">
        <f t="shared" si="2"/>
        <v>16171.533986054861</v>
      </c>
    </row>
    <row r="41" spans="1:15" ht="33.75" x14ac:dyDescent="0.25">
      <c r="A41" s="2">
        <v>28</v>
      </c>
      <c r="B41" s="7" t="s">
        <v>10</v>
      </c>
      <c r="C41" s="2" t="s">
        <v>149</v>
      </c>
      <c r="D41" s="2" t="s">
        <v>150</v>
      </c>
      <c r="E41" s="8" t="s">
        <v>151</v>
      </c>
      <c r="F41" s="7" t="s">
        <v>13</v>
      </c>
      <c r="G41" s="10">
        <v>1</v>
      </c>
      <c r="H41" s="10">
        <v>24</v>
      </c>
      <c r="I41" s="11">
        <v>0</v>
      </c>
      <c r="J41" s="10" t="s">
        <v>152</v>
      </c>
      <c r="K41" s="3" t="s">
        <v>153</v>
      </c>
      <c r="L41" s="61">
        <f t="shared" si="1"/>
        <v>1922.6348837209302</v>
      </c>
      <c r="M41" s="61">
        <f t="shared" si="0"/>
        <v>3562.2247755834828</v>
      </c>
      <c r="N41" s="29"/>
      <c r="O41" s="61">
        <f t="shared" si="2"/>
        <v>5484.8596593044131</v>
      </c>
    </row>
    <row r="42" spans="1:15" s="33" customFormat="1" ht="22.5" x14ac:dyDescent="0.25">
      <c r="A42" s="2">
        <v>29</v>
      </c>
      <c r="B42" s="7" t="s">
        <v>10</v>
      </c>
      <c r="C42" s="2" t="s">
        <v>154</v>
      </c>
      <c r="D42" s="2" t="s">
        <v>155</v>
      </c>
      <c r="E42" s="8" t="s">
        <v>724</v>
      </c>
      <c r="F42" s="9" t="s">
        <v>13</v>
      </c>
      <c r="G42" s="10">
        <v>1</v>
      </c>
      <c r="H42" s="10">
        <v>23</v>
      </c>
      <c r="I42" s="11">
        <v>0</v>
      </c>
      <c r="J42" s="10" t="s">
        <v>156</v>
      </c>
      <c r="K42" s="12" t="s">
        <v>618</v>
      </c>
      <c r="L42" s="61">
        <f t="shared" si="1"/>
        <v>1922.6348837209302</v>
      </c>
      <c r="M42" s="61">
        <f t="shared" si="0"/>
        <v>3562.2247755834828</v>
      </c>
      <c r="N42" s="2"/>
      <c r="O42" s="61">
        <f t="shared" si="2"/>
        <v>5484.8596593044131</v>
      </c>
    </row>
    <row r="43" spans="1:15" ht="22.5" x14ac:dyDescent="0.25">
      <c r="A43" s="2">
        <v>30</v>
      </c>
      <c r="B43" s="7" t="s">
        <v>10</v>
      </c>
      <c r="C43" s="2" t="s">
        <v>157</v>
      </c>
      <c r="D43" s="2" t="s">
        <v>158</v>
      </c>
      <c r="E43" s="8" t="s">
        <v>725</v>
      </c>
      <c r="F43" s="17" t="s">
        <v>13</v>
      </c>
      <c r="G43" s="10">
        <v>1</v>
      </c>
      <c r="H43" s="10">
        <v>26</v>
      </c>
      <c r="I43" s="11">
        <v>0</v>
      </c>
      <c r="J43" s="10" t="s">
        <v>159</v>
      </c>
      <c r="K43" s="4" t="s">
        <v>160</v>
      </c>
      <c r="L43" s="61">
        <f t="shared" si="1"/>
        <v>1922.6348837209302</v>
      </c>
      <c r="M43" s="61">
        <f t="shared" si="0"/>
        <v>3562.2247755834828</v>
      </c>
      <c r="N43" s="29"/>
      <c r="O43" s="61">
        <f t="shared" si="2"/>
        <v>5484.8596593044131</v>
      </c>
    </row>
    <row r="44" spans="1:15" ht="45" x14ac:dyDescent="0.2">
      <c r="A44" s="2">
        <v>31</v>
      </c>
      <c r="B44" s="7" t="s">
        <v>10</v>
      </c>
      <c r="C44" s="2" t="s">
        <v>161</v>
      </c>
      <c r="D44" s="2" t="s">
        <v>162</v>
      </c>
      <c r="E44" s="8" t="s">
        <v>41</v>
      </c>
      <c r="F44" s="16" t="s">
        <v>13</v>
      </c>
      <c r="G44" s="10">
        <v>5</v>
      </c>
      <c r="H44" s="10">
        <v>127</v>
      </c>
      <c r="I44" s="6" t="s">
        <v>199</v>
      </c>
      <c r="J44" s="10" t="s">
        <v>163</v>
      </c>
      <c r="K44" s="3" t="s">
        <v>619</v>
      </c>
      <c r="L44" s="61">
        <f t="shared" si="1"/>
        <v>1922.6348837209302</v>
      </c>
      <c r="M44" s="61">
        <f t="shared" si="0"/>
        <v>17811.123877917413</v>
      </c>
      <c r="N44" s="63">
        <f>180623.33/59</f>
        <v>3061.4123728813556</v>
      </c>
      <c r="O44" s="61">
        <f t="shared" si="2"/>
        <v>22795.171134519696</v>
      </c>
    </row>
    <row r="45" spans="1:15" s="33" customFormat="1" ht="22.5" x14ac:dyDescent="0.25">
      <c r="A45" s="2">
        <v>32</v>
      </c>
      <c r="B45" s="7" t="s">
        <v>10</v>
      </c>
      <c r="C45" s="2" t="s">
        <v>164</v>
      </c>
      <c r="D45" s="2" t="s">
        <v>165</v>
      </c>
      <c r="E45" s="8" t="s">
        <v>113</v>
      </c>
      <c r="F45" s="14" t="s">
        <v>13</v>
      </c>
      <c r="G45" s="10">
        <v>5</v>
      </c>
      <c r="H45" s="10">
        <v>131</v>
      </c>
      <c r="I45" s="11">
        <v>0</v>
      </c>
      <c r="J45" s="10" t="s">
        <v>166</v>
      </c>
      <c r="K45" s="12" t="s">
        <v>167</v>
      </c>
      <c r="L45" s="61">
        <f t="shared" si="1"/>
        <v>1922.6348837209302</v>
      </c>
      <c r="M45" s="61">
        <f t="shared" si="0"/>
        <v>17811.123877917413</v>
      </c>
      <c r="N45" s="2"/>
      <c r="O45" s="61">
        <f t="shared" si="2"/>
        <v>19733.758761638343</v>
      </c>
    </row>
    <row r="46" spans="1:15" ht="22.5" x14ac:dyDescent="0.25">
      <c r="A46" s="2">
        <v>33</v>
      </c>
      <c r="B46" s="7" t="s">
        <v>10</v>
      </c>
      <c r="C46" s="2" t="s">
        <v>168</v>
      </c>
      <c r="D46" s="2" t="s">
        <v>169</v>
      </c>
      <c r="E46" s="8" t="s">
        <v>726</v>
      </c>
      <c r="F46" s="7" t="s">
        <v>13</v>
      </c>
      <c r="G46" s="10">
        <v>2</v>
      </c>
      <c r="H46" s="10">
        <v>43</v>
      </c>
      <c r="I46" s="11">
        <v>0</v>
      </c>
      <c r="J46" s="10" t="s">
        <v>170</v>
      </c>
      <c r="K46" s="12" t="s">
        <v>171</v>
      </c>
      <c r="L46" s="61">
        <f t="shared" si="1"/>
        <v>1922.6348837209302</v>
      </c>
      <c r="M46" s="61">
        <f t="shared" ref="M46:M77" si="3">$J$3*G46</f>
        <v>7124.4495511669656</v>
      </c>
      <c r="N46" s="29"/>
      <c r="O46" s="61">
        <f t="shared" si="2"/>
        <v>9047.0844348878964</v>
      </c>
    </row>
    <row r="47" spans="1:15" ht="33.75" x14ac:dyDescent="0.25">
      <c r="A47" s="2">
        <v>34</v>
      </c>
      <c r="B47" s="7" t="s">
        <v>10</v>
      </c>
      <c r="C47" s="2" t="s">
        <v>182</v>
      </c>
      <c r="D47" s="2" t="s">
        <v>11</v>
      </c>
      <c r="E47" s="8" t="s">
        <v>12</v>
      </c>
      <c r="F47" s="14" t="s">
        <v>13</v>
      </c>
      <c r="G47" s="10">
        <v>1</v>
      </c>
      <c r="H47" s="10">
        <v>15</v>
      </c>
      <c r="I47" s="11">
        <v>0</v>
      </c>
      <c r="J47" s="10" t="s">
        <v>183</v>
      </c>
      <c r="K47" s="3" t="s">
        <v>14</v>
      </c>
      <c r="L47" s="61">
        <f t="shared" si="1"/>
        <v>1922.6348837209302</v>
      </c>
      <c r="M47" s="61">
        <f t="shared" si="3"/>
        <v>3562.2247755834828</v>
      </c>
      <c r="N47" s="29"/>
      <c r="O47" s="61">
        <f t="shared" si="2"/>
        <v>5484.8596593044131</v>
      </c>
    </row>
    <row r="48" spans="1:15" s="33" customFormat="1" ht="33.75" x14ac:dyDescent="0.25">
      <c r="A48" s="2">
        <v>35</v>
      </c>
      <c r="B48" s="7" t="s">
        <v>10</v>
      </c>
      <c r="C48" s="2" t="s">
        <v>184</v>
      </c>
      <c r="D48" s="2" t="s">
        <v>185</v>
      </c>
      <c r="E48" s="8" t="s">
        <v>186</v>
      </c>
      <c r="F48" s="7" t="s">
        <v>13</v>
      </c>
      <c r="G48" s="10">
        <v>1</v>
      </c>
      <c r="H48" s="10">
        <v>22</v>
      </c>
      <c r="I48" s="11">
        <v>0</v>
      </c>
      <c r="J48" s="10" t="s">
        <v>187</v>
      </c>
      <c r="K48" s="3" t="s">
        <v>188</v>
      </c>
      <c r="L48" s="61">
        <f t="shared" si="1"/>
        <v>1922.6348837209302</v>
      </c>
      <c r="M48" s="61">
        <f t="shared" si="3"/>
        <v>3562.2247755834828</v>
      </c>
      <c r="N48" s="2"/>
      <c r="O48" s="61">
        <f t="shared" si="2"/>
        <v>5484.8596593044131</v>
      </c>
    </row>
    <row r="49" spans="1:15" ht="22.5" x14ac:dyDescent="0.25">
      <c r="A49" s="2">
        <v>36</v>
      </c>
      <c r="B49" s="7" t="s">
        <v>189</v>
      </c>
      <c r="C49" s="2" t="s">
        <v>190</v>
      </c>
      <c r="D49" s="2" t="s">
        <v>191</v>
      </c>
      <c r="E49" s="8" t="s">
        <v>192</v>
      </c>
      <c r="F49" s="7" t="s">
        <v>13</v>
      </c>
      <c r="G49" s="10">
        <v>3</v>
      </c>
      <c r="H49" s="10">
        <v>54</v>
      </c>
      <c r="I49" s="11">
        <v>0</v>
      </c>
      <c r="J49" s="10" t="s">
        <v>193</v>
      </c>
      <c r="K49" s="3" t="s">
        <v>194</v>
      </c>
      <c r="L49" s="61">
        <f t="shared" si="1"/>
        <v>1922.6348837209302</v>
      </c>
      <c r="M49" s="61">
        <f t="shared" si="3"/>
        <v>10686.674326750448</v>
      </c>
      <c r="N49" s="29"/>
      <c r="O49" s="61">
        <f t="shared" si="2"/>
        <v>12609.309210471378</v>
      </c>
    </row>
    <row r="50" spans="1:15" ht="22.5" x14ac:dyDescent="0.2">
      <c r="A50" s="2">
        <v>37</v>
      </c>
      <c r="B50" s="7" t="s">
        <v>195</v>
      </c>
      <c r="C50" s="2" t="s">
        <v>196</v>
      </c>
      <c r="D50" s="2" t="s">
        <v>197</v>
      </c>
      <c r="E50" s="8" t="s">
        <v>198</v>
      </c>
      <c r="F50" s="7" t="s">
        <v>13</v>
      </c>
      <c r="G50" s="10">
        <v>1</v>
      </c>
      <c r="H50" s="10">
        <v>11</v>
      </c>
      <c r="I50" s="6" t="s">
        <v>199</v>
      </c>
      <c r="J50" s="10" t="s">
        <v>200</v>
      </c>
      <c r="K50" s="4" t="s">
        <v>201</v>
      </c>
      <c r="L50" s="61">
        <f t="shared" si="1"/>
        <v>1922.6348837209302</v>
      </c>
      <c r="M50" s="61">
        <f t="shared" si="3"/>
        <v>3562.2247755834828</v>
      </c>
      <c r="N50" s="63">
        <f>180623.33/59</f>
        <v>3061.4123728813556</v>
      </c>
      <c r="O50" s="61">
        <f t="shared" si="2"/>
        <v>8546.2720321857687</v>
      </c>
    </row>
    <row r="51" spans="1:15" s="33" customFormat="1" ht="33.75" x14ac:dyDescent="0.25">
      <c r="A51" s="2">
        <v>38</v>
      </c>
      <c r="B51" s="19" t="s">
        <v>195</v>
      </c>
      <c r="C51" s="20" t="s">
        <v>202</v>
      </c>
      <c r="D51" s="20" t="s">
        <v>203</v>
      </c>
      <c r="E51" s="21" t="s">
        <v>204</v>
      </c>
      <c r="F51" s="19" t="s">
        <v>13</v>
      </c>
      <c r="G51" s="22">
        <v>1</v>
      </c>
      <c r="H51" s="22">
        <v>18</v>
      </c>
      <c r="I51" s="23">
        <v>0</v>
      </c>
      <c r="J51" s="22" t="s">
        <v>205</v>
      </c>
      <c r="K51" s="24" t="s">
        <v>206</v>
      </c>
      <c r="L51" s="61">
        <f t="shared" si="1"/>
        <v>1922.6348837209302</v>
      </c>
      <c r="M51" s="61">
        <f t="shared" si="3"/>
        <v>3562.2247755834828</v>
      </c>
      <c r="N51" s="2"/>
      <c r="O51" s="61">
        <f t="shared" si="2"/>
        <v>5484.8596593044131</v>
      </c>
    </row>
    <row r="52" spans="1:15" ht="22.5" x14ac:dyDescent="0.25">
      <c r="A52" s="2">
        <v>39</v>
      </c>
      <c r="B52" s="7" t="s">
        <v>195</v>
      </c>
      <c r="C52" s="2" t="s">
        <v>207</v>
      </c>
      <c r="D52" s="2" t="s">
        <v>208</v>
      </c>
      <c r="E52" s="8" t="s">
        <v>209</v>
      </c>
      <c r="F52" s="16" t="s">
        <v>13</v>
      </c>
      <c r="G52" s="10">
        <v>1</v>
      </c>
      <c r="H52" s="10">
        <v>23</v>
      </c>
      <c r="I52" s="11">
        <v>0</v>
      </c>
      <c r="J52" s="10" t="s">
        <v>210</v>
      </c>
      <c r="K52" s="4" t="s">
        <v>211</v>
      </c>
      <c r="L52" s="61">
        <f t="shared" si="1"/>
        <v>1922.6348837209302</v>
      </c>
      <c r="M52" s="61">
        <f t="shared" si="3"/>
        <v>3562.2247755834828</v>
      </c>
      <c r="N52" s="29"/>
      <c r="O52" s="61">
        <f t="shared" si="2"/>
        <v>5484.8596593044131</v>
      </c>
    </row>
    <row r="53" spans="1:15" ht="56.25" x14ac:dyDescent="0.25">
      <c r="A53" s="2">
        <v>40</v>
      </c>
      <c r="B53" s="7" t="s">
        <v>195</v>
      </c>
      <c r="C53" s="2" t="s">
        <v>212</v>
      </c>
      <c r="D53" s="2" t="s">
        <v>213</v>
      </c>
      <c r="E53" s="8" t="s">
        <v>41</v>
      </c>
      <c r="F53" s="7" t="s">
        <v>13</v>
      </c>
      <c r="G53" s="10">
        <v>2</v>
      </c>
      <c r="H53" s="10">
        <v>40</v>
      </c>
      <c r="I53" s="11">
        <v>0</v>
      </c>
      <c r="J53" s="10" t="s">
        <v>214</v>
      </c>
      <c r="K53" s="4" t="s">
        <v>620</v>
      </c>
      <c r="L53" s="61">
        <f t="shared" si="1"/>
        <v>1922.6348837209302</v>
      </c>
      <c r="M53" s="61">
        <f t="shared" si="3"/>
        <v>7124.4495511669656</v>
      </c>
      <c r="N53" s="29"/>
      <c r="O53" s="61">
        <f t="shared" si="2"/>
        <v>9047.0844348878964</v>
      </c>
    </row>
    <row r="54" spans="1:15" ht="45" x14ac:dyDescent="0.25">
      <c r="A54" s="2">
        <v>41</v>
      </c>
      <c r="B54" s="7" t="s">
        <v>195</v>
      </c>
      <c r="C54" s="2" t="s">
        <v>215</v>
      </c>
      <c r="D54" s="2" t="s">
        <v>216</v>
      </c>
      <c r="E54" s="8" t="s">
        <v>41</v>
      </c>
      <c r="F54" s="7" t="s">
        <v>13</v>
      </c>
      <c r="G54" s="10">
        <v>2</v>
      </c>
      <c r="H54" s="10">
        <v>56</v>
      </c>
      <c r="I54" s="11">
        <v>0</v>
      </c>
      <c r="J54" s="10" t="s">
        <v>217</v>
      </c>
      <c r="K54" s="3" t="s">
        <v>621</v>
      </c>
      <c r="L54" s="61">
        <f t="shared" si="1"/>
        <v>1922.6348837209302</v>
      </c>
      <c r="M54" s="61">
        <f t="shared" si="3"/>
        <v>7124.4495511669656</v>
      </c>
      <c r="N54" s="29"/>
      <c r="O54" s="61">
        <f t="shared" si="2"/>
        <v>9047.0844348878964</v>
      </c>
    </row>
    <row r="55" spans="1:15" ht="22.5" x14ac:dyDescent="0.25">
      <c r="A55" s="2">
        <v>42</v>
      </c>
      <c r="B55" s="7" t="s">
        <v>195</v>
      </c>
      <c r="C55" s="2" t="s">
        <v>218</v>
      </c>
      <c r="D55" s="2" t="s">
        <v>219</v>
      </c>
      <c r="E55" s="8" t="s">
        <v>727</v>
      </c>
      <c r="F55" s="7" t="s">
        <v>13</v>
      </c>
      <c r="G55" s="10">
        <v>3</v>
      </c>
      <c r="H55" s="10">
        <v>66</v>
      </c>
      <c r="I55" s="11">
        <v>0</v>
      </c>
      <c r="J55" s="10" t="s">
        <v>220</v>
      </c>
      <c r="K55" s="3" t="s">
        <v>221</v>
      </c>
      <c r="L55" s="61">
        <f t="shared" si="1"/>
        <v>1922.6348837209302</v>
      </c>
      <c r="M55" s="61">
        <f t="shared" si="3"/>
        <v>10686.674326750448</v>
      </c>
      <c r="N55" s="29"/>
      <c r="O55" s="61">
        <f t="shared" si="2"/>
        <v>12609.309210471378</v>
      </c>
    </row>
    <row r="56" spans="1:15" ht="33.75" x14ac:dyDescent="0.25">
      <c r="A56" s="2">
        <v>43</v>
      </c>
      <c r="B56" s="7" t="s">
        <v>195</v>
      </c>
      <c r="C56" s="2" t="s">
        <v>341</v>
      </c>
      <c r="D56" s="2" t="s">
        <v>622</v>
      </c>
      <c r="E56" s="8" t="s">
        <v>623</v>
      </c>
      <c r="F56" s="7" t="s">
        <v>13</v>
      </c>
      <c r="G56" s="10">
        <v>1</v>
      </c>
      <c r="H56" s="10">
        <v>16</v>
      </c>
      <c r="I56" s="11">
        <v>0</v>
      </c>
      <c r="J56" s="10" t="s">
        <v>624</v>
      </c>
      <c r="K56" s="3" t="s">
        <v>625</v>
      </c>
      <c r="L56" s="61">
        <f t="shared" si="1"/>
        <v>1922.6348837209302</v>
      </c>
      <c r="M56" s="61">
        <f t="shared" si="3"/>
        <v>3562.2247755834828</v>
      </c>
      <c r="N56" s="29"/>
      <c r="O56" s="61">
        <f t="shared" si="2"/>
        <v>5484.8596593044131</v>
      </c>
    </row>
    <row r="57" spans="1:15" ht="22.5" x14ac:dyDescent="0.25">
      <c r="A57" s="2">
        <v>44</v>
      </c>
      <c r="B57" s="7" t="s">
        <v>17</v>
      </c>
      <c r="C57" s="2" t="s">
        <v>227</v>
      </c>
      <c r="D57" s="2" t="s">
        <v>228</v>
      </c>
      <c r="E57" s="8" t="s">
        <v>229</v>
      </c>
      <c r="F57" s="7" t="s">
        <v>13</v>
      </c>
      <c r="G57" s="10">
        <v>3</v>
      </c>
      <c r="H57" s="10">
        <v>57</v>
      </c>
      <c r="I57" s="6" t="s">
        <v>19</v>
      </c>
      <c r="J57" s="10" t="s">
        <v>230</v>
      </c>
      <c r="K57" s="3" t="s">
        <v>231</v>
      </c>
      <c r="L57" s="61">
        <f t="shared" si="1"/>
        <v>1922.6348837209302</v>
      </c>
      <c r="M57" s="61">
        <f t="shared" si="3"/>
        <v>10686.674326750448</v>
      </c>
      <c r="N57" s="29">
        <f>3061.41*2</f>
        <v>6122.82</v>
      </c>
      <c r="O57" s="61">
        <f t="shared" si="2"/>
        <v>18732.129210471379</v>
      </c>
    </row>
    <row r="58" spans="1:15" ht="33.75" x14ac:dyDescent="0.25">
      <c r="A58" s="2">
        <v>45</v>
      </c>
      <c r="B58" s="7" t="s">
        <v>17</v>
      </c>
      <c r="C58" s="2" t="s">
        <v>232</v>
      </c>
      <c r="D58" s="2" t="s">
        <v>233</v>
      </c>
      <c r="E58" s="8" t="s">
        <v>234</v>
      </c>
      <c r="F58" s="7" t="s">
        <v>13</v>
      </c>
      <c r="G58" s="10">
        <v>1</v>
      </c>
      <c r="H58" s="10">
        <v>19</v>
      </c>
      <c r="I58" s="11">
        <v>0</v>
      </c>
      <c r="J58" s="10" t="s">
        <v>235</v>
      </c>
      <c r="K58" s="3" t="s">
        <v>236</v>
      </c>
      <c r="L58" s="61">
        <f t="shared" si="1"/>
        <v>1922.6348837209302</v>
      </c>
      <c r="M58" s="61">
        <f t="shared" si="3"/>
        <v>3562.2247755834828</v>
      </c>
      <c r="N58" s="29"/>
      <c r="O58" s="61">
        <f t="shared" si="2"/>
        <v>5484.8596593044131</v>
      </c>
    </row>
    <row r="59" spans="1:15" ht="33.75" x14ac:dyDescent="0.2">
      <c r="A59" s="2">
        <v>46</v>
      </c>
      <c r="B59" s="7" t="s">
        <v>17</v>
      </c>
      <c r="C59" s="2" t="s">
        <v>237</v>
      </c>
      <c r="D59" s="2" t="s">
        <v>18</v>
      </c>
      <c r="E59" s="8" t="s">
        <v>728</v>
      </c>
      <c r="F59" s="7" t="s">
        <v>13</v>
      </c>
      <c r="G59" s="10">
        <v>4</v>
      </c>
      <c r="H59" s="10">
        <v>86</v>
      </c>
      <c r="I59" s="6" t="s">
        <v>716</v>
      </c>
      <c r="J59" s="10" t="s">
        <v>238</v>
      </c>
      <c r="K59" s="4" t="s">
        <v>239</v>
      </c>
      <c r="L59" s="61">
        <f t="shared" si="1"/>
        <v>1922.6348837209302</v>
      </c>
      <c r="M59" s="61">
        <f t="shared" si="3"/>
        <v>14248.899102333931</v>
      </c>
      <c r="N59" s="63">
        <f>180623.33/59</f>
        <v>3061.4123728813556</v>
      </c>
      <c r="O59" s="61">
        <f t="shared" si="2"/>
        <v>19232.946358936217</v>
      </c>
    </row>
    <row r="60" spans="1:15" ht="67.5" x14ac:dyDescent="0.25">
      <c r="A60" s="2">
        <v>47</v>
      </c>
      <c r="B60" s="7" t="s">
        <v>240</v>
      </c>
      <c r="C60" s="2" t="s">
        <v>241</v>
      </c>
      <c r="D60" s="2" t="s">
        <v>242</v>
      </c>
      <c r="E60" s="8" t="s">
        <v>243</v>
      </c>
      <c r="F60" s="7" t="s">
        <v>13</v>
      </c>
      <c r="G60" s="10">
        <v>3</v>
      </c>
      <c r="H60" s="10">
        <v>48</v>
      </c>
      <c r="I60" s="11">
        <v>0</v>
      </c>
      <c r="J60" s="10" t="s">
        <v>244</v>
      </c>
      <c r="K60" s="3" t="s">
        <v>626</v>
      </c>
      <c r="L60" s="61">
        <f t="shared" si="1"/>
        <v>1922.6348837209302</v>
      </c>
      <c r="M60" s="61">
        <f t="shared" si="3"/>
        <v>10686.674326750448</v>
      </c>
      <c r="N60" s="29"/>
      <c r="O60" s="61">
        <f t="shared" si="2"/>
        <v>12609.309210471378</v>
      </c>
    </row>
    <row r="61" spans="1:15" ht="45" x14ac:dyDescent="0.25">
      <c r="A61" s="2">
        <v>48</v>
      </c>
      <c r="B61" s="7" t="s">
        <v>245</v>
      </c>
      <c r="C61" s="2" t="s">
        <v>246</v>
      </c>
      <c r="D61" s="2" t="s">
        <v>247</v>
      </c>
      <c r="E61" s="8" t="s">
        <v>248</v>
      </c>
      <c r="F61" s="7" t="s">
        <v>13</v>
      </c>
      <c r="G61" s="10">
        <v>1</v>
      </c>
      <c r="H61" s="10">
        <v>19</v>
      </c>
      <c r="I61" s="11">
        <v>0</v>
      </c>
      <c r="J61" s="10" t="s">
        <v>249</v>
      </c>
      <c r="K61" s="3" t="s">
        <v>627</v>
      </c>
      <c r="L61" s="61">
        <f t="shared" si="1"/>
        <v>1922.6348837209302</v>
      </c>
      <c r="M61" s="61">
        <f t="shared" si="3"/>
        <v>3562.2247755834828</v>
      </c>
      <c r="N61" s="29"/>
      <c r="O61" s="61">
        <f t="shared" si="2"/>
        <v>5484.8596593044131</v>
      </c>
    </row>
    <row r="62" spans="1:15" s="33" customFormat="1" ht="45" x14ac:dyDescent="0.25">
      <c r="A62" s="2">
        <v>49</v>
      </c>
      <c r="B62" s="7" t="s">
        <v>250</v>
      </c>
      <c r="C62" s="2" t="s">
        <v>251</v>
      </c>
      <c r="D62" s="2" t="s">
        <v>252</v>
      </c>
      <c r="E62" s="8" t="s">
        <v>253</v>
      </c>
      <c r="F62" s="9" t="s">
        <v>13</v>
      </c>
      <c r="G62" s="10">
        <v>4</v>
      </c>
      <c r="H62" s="10">
        <v>84</v>
      </c>
      <c r="I62" s="11">
        <v>0</v>
      </c>
      <c r="J62" s="10" t="s">
        <v>254</v>
      </c>
      <c r="K62" s="4" t="s">
        <v>628</v>
      </c>
      <c r="L62" s="61">
        <f t="shared" si="1"/>
        <v>1922.6348837209302</v>
      </c>
      <c r="M62" s="61">
        <f t="shared" si="3"/>
        <v>14248.899102333931</v>
      </c>
      <c r="N62" s="2"/>
      <c r="O62" s="61">
        <f t="shared" si="2"/>
        <v>16171.533986054861</v>
      </c>
    </row>
    <row r="63" spans="1:15" ht="45" x14ac:dyDescent="0.25">
      <c r="A63" s="2">
        <v>50</v>
      </c>
      <c r="B63" s="7" t="s">
        <v>255</v>
      </c>
      <c r="C63" s="2" t="s">
        <v>256</v>
      </c>
      <c r="D63" s="2" t="s">
        <v>257</v>
      </c>
      <c r="E63" s="8" t="s">
        <v>41</v>
      </c>
      <c r="F63" s="14" t="s">
        <v>13</v>
      </c>
      <c r="G63" s="10">
        <v>3</v>
      </c>
      <c r="H63" s="10">
        <v>74</v>
      </c>
      <c r="I63" s="11">
        <v>0</v>
      </c>
      <c r="J63" s="10" t="s">
        <v>258</v>
      </c>
      <c r="K63" s="3" t="s">
        <v>629</v>
      </c>
      <c r="L63" s="61">
        <f t="shared" si="1"/>
        <v>1922.6348837209302</v>
      </c>
      <c r="M63" s="61">
        <f t="shared" si="3"/>
        <v>10686.674326750448</v>
      </c>
      <c r="N63" s="29"/>
      <c r="O63" s="61">
        <f t="shared" si="2"/>
        <v>12609.309210471378</v>
      </c>
    </row>
    <row r="64" spans="1:15" ht="56.25" x14ac:dyDescent="0.25">
      <c r="A64" s="2">
        <v>51</v>
      </c>
      <c r="B64" s="7" t="s">
        <v>259</v>
      </c>
      <c r="C64" s="2" t="s">
        <v>260</v>
      </c>
      <c r="D64" s="2" t="s">
        <v>261</v>
      </c>
      <c r="E64" s="8" t="s">
        <v>41</v>
      </c>
      <c r="F64" s="14" t="s">
        <v>13</v>
      </c>
      <c r="G64" s="10">
        <v>2</v>
      </c>
      <c r="H64" s="10">
        <v>34</v>
      </c>
      <c r="I64" s="11">
        <v>0</v>
      </c>
      <c r="J64" s="10" t="s">
        <v>262</v>
      </c>
      <c r="K64" s="12" t="s">
        <v>630</v>
      </c>
      <c r="L64" s="61">
        <f t="shared" si="1"/>
        <v>1922.6348837209302</v>
      </c>
      <c r="M64" s="61">
        <f t="shared" si="3"/>
        <v>7124.4495511669656</v>
      </c>
      <c r="N64" s="29"/>
      <c r="O64" s="61">
        <f t="shared" si="2"/>
        <v>9047.0844348878964</v>
      </c>
    </row>
    <row r="65" spans="1:15" ht="45" x14ac:dyDescent="0.25">
      <c r="A65" s="2">
        <v>52</v>
      </c>
      <c r="B65" s="7" t="s">
        <v>263</v>
      </c>
      <c r="C65" s="2" t="s">
        <v>264</v>
      </c>
      <c r="D65" s="2" t="s">
        <v>265</v>
      </c>
      <c r="E65" s="8" t="s">
        <v>266</v>
      </c>
      <c r="F65" s="14" t="s">
        <v>13</v>
      </c>
      <c r="G65" s="10">
        <v>3</v>
      </c>
      <c r="H65" s="10">
        <v>54</v>
      </c>
      <c r="I65" s="11">
        <v>0</v>
      </c>
      <c r="J65" s="10" t="s">
        <v>267</v>
      </c>
      <c r="K65" s="3" t="s">
        <v>268</v>
      </c>
      <c r="L65" s="61">
        <f t="shared" si="1"/>
        <v>1922.6348837209302</v>
      </c>
      <c r="M65" s="61">
        <f t="shared" si="3"/>
        <v>10686.674326750448</v>
      </c>
      <c r="N65" s="29"/>
      <c r="O65" s="61">
        <f t="shared" si="2"/>
        <v>12609.309210471378</v>
      </c>
    </row>
    <row r="66" spans="1:15" ht="22.5" x14ac:dyDescent="0.2">
      <c r="A66" s="2">
        <v>53</v>
      </c>
      <c r="B66" s="7" t="s">
        <v>263</v>
      </c>
      <c r="C66" s="2" t="s">
        <v>269</v>
      </c>
      <c r="D66" s="2" t="s">
        <v>270</v>
      </c>
      <c r="E66" s="8" t="s">
        <v>271</v>
      </c>
      <c r="F66" s="7" t="s">
        <v>13</v>
      </c>
      <c r="G66" s="10">
        <v>1</v>
      </c>
      <c r="H66" s="10">
        <v>29</v>
      </c>
      <c r="I66" s="6" t="s">
        <v>199</v>
      </c>
      <c r="J66" s="10" t="s">
        <v>272</v>
      </c>
      <c r="K66" s="12" t="s">
        <v>273</v>
      </c>
      <c r="L66" s="61">
        <f t="shared" si="1"/>
        <v>1922.6348837209302</v>
      </c>
      <c r="M66" s="61">
        <f t="shared" si="3"/>
        <v>3562.2247755834828</v>
      </c>
      <c r="N66" s="63">
        <f>180623.33/59</f>
        <v>3061.4123728813556</v>
      </c>
      <c r="O66" s="61">
        <f t="shared" si="2"/>
        <v>8546.2720321857687</v>
      </c>
    </row>
    <row r="67" spans="1:15" s="33" customFormat="1" ht="33.75" x14ac:dyDescent="0.25">
      <c r="A67" s="2">
        <v>54</v>
      </c>
      <c r="B67" s="7" t="s">
        <v>263</v>
      </c>
      <c r="C67" s="2" t="s">
        <v>274</v>
      </c>
      <c r="D67" s="2" t="s">
        <v>275</v>
      </c>
      <c r="E67" s="8" t="s">
        <v>276</v>
      </c>
      <c r="F67" s="7" t="s">
        <v>13</v>
      </c>
      <c r="G67" s="10">
        <v>2</v>
      </c>
      <c r="H67" s="10">
        <v>36</v>
      </c>
      <c r="I67" s="11">
        <v>0</v>
      </c>
      <c r="J67" s="10" t="s">
        <v>277</v>
      </c>
      <c r="K67" s="4" t="s">
        <v>278</v>
      </c>
      <c r="L67" s="61">
        <f t="shared" si="1"/>
        <v>1922.6348837209302</v>
      </c>
      <c r="M67" s="61">
        <f t="shared" si="3"/>
        <v>7124.4495511669656</v>
      </c>
      <c r="N67" s="2"/>
      <c r="O67" s="61">
        <f t="shared" si="2"/>
        <v>9047.0844348878964</v>
      </c>
    </row>
    <row r="68" spans="1:15" ht="56.25" x14ac:dyDescent="0.25">
      <c r="A68" s="2">
        <v>55</v>
      </c>
      <c r="B68" s="7" t="s">
        <v>279</v>
      </c>
      <c r="C68" s="2" t="s">
        <v>280</v>
      </c>
      <c r="D68" s="2" t="s">
        <v>281</v>
      </c>
      <c r="E68" s="8" t="s">
        <v>282</v>
      </c>
      <c r="F68" s="7" t="s">
        <v>13</v>
      </c>
      <c r="G68" s="10">
        <v>2</v>
      </c>
      <c r="H68" s="10">
        <v>36</v>
      </c>
      <c r="I68" s="11">
        <v>0</v>
      </c>
      <c r="J68" s="10" t="s">
        <v>283</v>
      </c>
      <c r="K68" s="3" t="s">
        <v>284</v>
      </c>
      <c r="L68" s="61">
        <f t="shared" si="1"/>
        <v>1922.6348837209302</v>
      </c>
      <c r="M68" s="61">
        <f t="shared" si="3"/>
        <v>7124.4495511669656</v>
      </c>
      <c r="N68" s="29"/>
      <c r="O68" s="61">
        <f t="shared" si="2"/>
        <v>9047.0844348878964</v>
      </c>
    </row>
    <row r="69" spans="1:15" ht="45" x14ac:dyDescent="0.25">
      <c r="A69" s="2">
        <v>56</v>
      </c>
      <c r="B69" s="7" t="s">
        <v>279</v>
      </c>
      <c r="C69" s="2" t="s">
        <v>285</v>
      </c>
      <c r="D69" s="2" t="s">
        <v>286</v>
      </c>
      <c r="E69" s="8" t="s">
        <v>41</v>
      </c>
      <c r="F69" s="14" t="s">
        <v>13</v>
      </c>
      <c r="G69" s="10">
        <v>3</v>
      </c>
      <c r="H69" s="10">
        <v>80</v>
      </c>
      <c r="I69" s="11">
        <v>0</v>
      </c>
      <c r="J69" s="10" t="s">
        <v>287</v>
      </c>
      <c r="K69" s="4" t="s">
        <v>631</v>
      </c>
      <c r="L69" s="61">
        <f t="shared" si="1"/>
        <v>1922.6348837209302</v>
      </c>
      <c r="M69" s="61">
        <f t="shared" si="3"/>
        <v>10686.674326750448</v>
      </c>
      <c r="N69" s="29"/>
      <c r="O69" s="61">
        <f t="shared" si="2"/>
        <v>12609.309210471378</v>
      </c>
    </row>
    <row r="70" spans="1:15" ht="56.25" x14ac:dyDescent="0.25">
      <c r="A70" s="2">
        <v>57</v>
      </c>
      <c r="B70" s="7" t="s">
        <v>288</v>
      </c>
      <c r="C70" s="2" t="s">
        <v>289</v>
      </c>
      <c r="D70" s="2" t="s">
        <v>290</v>
      </c>
      <c r="E70" s="8" t="s">
        <v>729</v>
      </c>
      <c r="F70" s="7" t="s">
        <v>13</v>
      </c>
      <c r="G70" s="10">
        <v>3</v>
      </c>
      <c r="H70" s="10">
        <v>60</v>
      </c>
      <c r="I70" s="11">
        <v>0</v>
      </c>
      <c r="J70" s="10" t="s">
        <v>291</v>
      </c>
      <c r="K70" s="12" t="s">
        <v>632</v>
      </c>
      <c r="L70" s="61">
        <f t="shared" si="1"/>
        <v>1922.6348837209302</v>
      </c>
      <c r="M70" s="61">
        <f t="shared" si="3"/>
        <v>10686.674326750448</v>
      </c>
      <c r="N70" s="29"/>
      <c r="O70" s="61">
        <f t="shared" si="2"/>
        <v>12609.309210471378</v>
      </c>
    </row>
    <row r="71" spans="1:15" s="33" customFormat="1" ht="56.25" x14ac:dyDescent="0.25">
      <c r="A71" s="2">
        <v>58</v>
      </c>
      <c r="B71" s="7" t="s">
        <v>292</v>
      </c>
      <c r="C71" s="2" t="s">
        <v>293</v>
      </c>
      <c r="D71" s="2" t="s">
        <v>294</v>
      </c>
      <c r="E71" s="8" t="s">
        <v>295</v>
      </c>
      <c r="F71" s="7" t="s">
        <v>13</v>
      </c>
      <c r="G71" s="10">
        <v>3</v>
      </c>
      <c r="H71" s="10">
        <v>76</v>
      </c>
      <c r="I71" s="11">
        <v>0</v>
      </c>
      <c r="J71" s="10" t="s">
        <v>296</v>
      </c>
      <c r="K71" s="4" t="s">
        <v>633</v>
      </c>
      <c r="L71" s="61">
        <f t="shared" si="1"/>
        <v>1922.6348837209302</v>
      </c>
      <c r="M71" s="61">
        <f t="shared" si="3"/>
        <v>10686.674326750448</v>
      </c>
      <c r="N71" s="2"/>
      <c r="O71" s="61">
        <f t="shared" si="2"/>
        <v>12609.309210471378</v>
      </c>
    </row>
    <row r="72" spans="1:15" ht="22.5" x14ac:dyDescent="0.25">
      <c r="A72" s="2">
        <v>59</v>
      </c>
      <c r="B72" s="7" t="s">
        <v>297</v>
      </c>
      <c r="C72" s="2" t="s">
        <v>298</v>
      </c>
      <c r="D72" s="2" t="s">
        <v>299</v>
      </c>
      <c r="E72" s="8" t="s">
        <v>300</v>
      </c>
      <c r="F72" s="7" t="s">
        <v>13</v>
      </c>
      <c r="G72" s="10">
        <v>2</v>
      </c>
      <c r="H72" s="10">
        <v>42</v>
      </c>
      <c r="I72" s="11">
        <v>0</v>
      </c>
      <c r="J72" s="10" t="s">
        <v>301</v>
      </c>
      <c r="K72" s="12" t="s">
        <v>302</v>
      </c>
      <c r="L72" s="61">
        <f t="shared" si="1"/>
        <v>1922.6348837209302</v>
      </c>
      <c r="M72" s="61">
        <f t="shared" si="3"/>
        <v>7124.4495511669656</v>
      </c>
      <c r="N72" s="29"/>
      <c r="O72" s="61">
        <f t="shared" si="2"/>
        <v>9047.0844348878964</v>
      </c>
    </row>
    <row r="73" spans="1:15" ht="22.5" x14ac:dyDescent="0.25">
      <c r="A73" s="2">
        <v>60</v>
      </c>
      <c r="B73" s="7" t="s">
        <v>303</v>
      </c>
      <c r="C73" s="2" t="s">
        <v>304</v>
      </c>
      <c r="D73" s="2" t="s">
        <v>305</v>
      </c>
      <c r="E73" s="8" t="s">
        <v>306</v>
      </c>
      <c r="F73" s="14" t="s">
        <v>13</v>
      </c>
      <c r="G73" s="10">
        <v>3</v>
      </c>
      <c r="H73" s="10">
        <v>75</v>
      </c>
      <c r="I73" s="11">
        <v>0</v>
      </c>
      <c r="J73" s="10" t="s">
        <v>634</v>
      </c>
      <c r="K73" s="3" t="s">
        <v>307</v>
      </c>
      <c r="L73" s="61">
        <f t="shared" si="1"/>
        <v>1922.6348837209302</v>
      </c>
      <c r="M73" s="61">
        <f t="shared" si="3"/>
        <v>10686.674326750448</v>
      </c>
      <c r="N73" s="29"/>
      <c r="O73" s="61">
        <f t="shared" si="2"/>
        <v>12609.309210471378</v>
      </c>
    </row>
    <row r="74" spans="1:15" ht="22.5" x14ac:dyDescent="0.25">
      <c r="A74" s="2">
        <v>61</v>
      </c>
      <c r="B74" s="7" t="s">
        <v>308</v>
      </c>
      <c r="C74" s="2" t="s">
        <v>309</v>
      </c>
      <c r="D74" s="2" t="s">
        <v>310</v>
      </c>
      <c r="E74" s="8" t="s">
        <v>311</v>
      </c>
      <c r="F74" s="7" t="s">
        <v>13</v>
      </c>
      <c r="G74" s="10">
        <v>4</v>
      </c>
      <c r="H74" s="10">
        <v>86</v>
      </c>
      <c r="I74" s="11">
        <v>0</v>
      </c>
      <c r="J74" s="10" t="s">
        <v>312</v>
      </c>
      <c r="K74" s="4" t="s">
        <v>313</v>
      </c>
      <c r="L74" s="61">
        <f t="shared" si="1"/>
        <v>1922.6348837209302</v>
      </c>
      <c r="M74" s="61">
        <f t="shared" si="3"/>
        <v>14248.899102333931</v>
      </c>
      <c r="N74" s="29"/>
      <c r="O74" s="61">
        <f t="shared" si="2"/>
        <v>16171.533986054861</v>
      </c>
    </row>
    <row r="75" spans="1:15" ht="22.5" x14ac:dyDescent="0.25">
      <c r="A75" s="2">
        <v>62</v>
      </c>
      <c r="B75" s="7" t="s">
        <v>308</v>
      </c>
      <c r="C75" s="2" t="s">
        <v>314</v>
      </c>
      <c r="D75" s="2" t="s">
        <v>315</v>
      </c>
      <c r="E75" s="8" t="s">
        <v>316</v>
      </c>
      <c r="F75" s="7" t="s">
        <v>13</v>
      </c>
      <c r="G75" s="10">
        <v>3</v>
      </c>
      <c r="H75" s="10">
        <v>48</v>
      </c>
      <c r="I75" s="11">
        <v>0</v>
      </c>
      <c r="J75" s="10" t="s">
        <v>317</v>
      </c>
      <c r="K75" s="3" t="s">
        <v>635</v>
      </c>
      <c r="L75" s="61">
        <f t="shared" si="1"/>
        <v>1922.6348837209302</v>
      </c>
      <c r="M75" s="61">
        <f t="shared" si="3"/>
        <v>10686.674326750448</v>
      </c>
      <c r="N75" s="29"/>
      <c r="O75" s="61">
        <f t="shared" si="2"/>
        <v>12609.309210471378</v>
      </c>
    </row>
    <row r="76" spans="1:15" s="33" customFormat="1" ht="33.75" x14ac:dyDescent="0.25">
      <c r="A76" s="2">
        <v>63</v>
      </c>
      <c r="B76" s="7" t="s">
        <v>308</v>
      </c>
      <c r="C76" s="2" t="s">
        <v>318</v>
      </c>
      <c r="D76" s="2" t="s">
        <v>319</v>
      </c>
      <c r="E76" s="8" t="s">
        <v>320</v>
      </c>
      <c r="F76" s="7" t="s">
        <v>13</v>
      </c>
      <c r="G76" s="10">
        <v>4</v>
      </c>
      <c r="H76" s="10">
        <v>103</v>
      </c>
      <c r="I76" s="11">
        <v>0</v>
      </c>
      <c r="J76" s="10" t="s">
        <v>321</v>
      </c>
      <c r="K76" s="12" t="s">
        <v>322</v>
      </c>
      <c r="L76" s="61">
        <f t="shared" si="1"/>
        <v>1922.6348837209302</v>
      </c>
      <c r="M76" s="61">
        <f t="shared" si="3"/>
        <v>14248.899102333931</v>
      </c>
      <c r="N76" s="2"/>
      <c r="O76" s="61">
        <f t="shared" si="2"/>
        <v>16171.533986054861</v>
      </c>
    </row>
    <row r="77" spans="1:15" s="33" customFormat="1" ht="22.5" x14ac:dyDescent="0.25">
      <c r="A77" s="2">
        <v>64</v>
      </c>
      <c r="B77" s="7" t="s">
        <v>323</v>
      </c>
      <c r="C77" s="2" t="s">
        <v>324</v>
      </c>
      <c r="D77" s="2" t="s">
        <v>325</v>
      </c>
      <c r="E77" s="8" t="s">
        <v>23</v>
      </c>
      <c r="F77" s="7" t="s">
        <v>13</v>
      </c>
      <c r="G77" s="10">
        <v>1</v>
      </c>
      <c r="H77" s="10">
        <v>15</v>
      </c>
      <c r="I77" s="11">
        <v>0</v>
      </c>
      <c r="J77" s="10" t="s">
        <v>326</v>
      </c>
      <c r="K77" s="4" t="s">
        <v>327</v>
      </c>
      <c r="L77" s="61">
        <f t="shared" si="1"/>
        <v>1922.6348837209302</v>
      </c>
      <c r="M77" s="61">
        <f t="shared" si="3"/>
        <v>3562.2247755834828</v>
      </c>
      <c r="N77" s="2"/>
      <c r="O77" s="61">
        <f t="shared" si="2"/>
        <v>5484.8596593044131</v>
      </c>
    </row>
    <row r="78" spans="1:15" s="33" customFormat="1" ht="22.5" x14ac:dyDescent="0.25">
      <c r="A78" s="2">
        <v>65</v>
      </c>
      <c r="B78" s="7" t="s">
        <v>20</v>
      </c>
      <c r="C78" s="2" t="s">
        <v>328</v>
      </c>
      <c r="D78" s="2" t="s">
        <v>329</v>
      </c>
      <c r="E78" s="8" t="s">
        <v>725</v>
      </c>
      <c r="F78" s="7" t="s">
        <v>13</v>
      </c>
      <c r="G78" s="10">
        <v>3</v>
      </c>
      <c r="H78" s="10">
        <v>73</v>
      </c>
      <c r="I78" s="11">
        <v>0</v>
      </c>
      <c r="J78" s="10" t="s">
        <v>330</v>
      </c>
      <c r="K78" s="4" t="s">
        <v>160</v>
      </c>
      <c r="L78" s="61">
        <f t="shared" si="1"/>
        <v>1922.6348837209302</v>
      </c>
      <c r="M78" s="61">
        <f t="shared" ref="M78:M109" si="4">$J$3*G78</f>
        <v>10686.674326750448</v>
      </c>
      <c r="N78" s="2"/>
      <c r="O78" s="61">
        <f t="shared" si="2"/>
        <v>12609.309210471378</v>
      </c>
    </row>
    <row r="79" spans="1:15" s="33" customFormat="1" ht="33.75" x14ac:dyDescent="0.25">
      <c r="A79" s="2">
        <v>66</v>
      </c>
      <c r="B79" s="7" t="s">
        <v>20</v>
      </c>
      <c r="C79" s="2" t="s">
        <v>331</v>
      </c>
      <c r="D79" s="2" t="s">
        <v>332</v>
      </c>
      <c r="E79" s="8" t="s">
        <v>333</v>
      </c>
      <c r="F79" s="7" t="s">
        <v>13</v>
      </c>
      <c r="G79" s="10">
        <v>1</v>
      </c>
      <c r="H79" s="10">
        <v>15</v>
      </c>
      <c r="I79" s="11">
        <v>0</v>
      </c>
      <c r="J79" s="10" t="s">
        <v>334</v>
      </c>
      <c r="K79" s="3" t="s">
        <v>335</v>
      </c>
      <c r="L79" s="61">
        <f t="shared" ref="L79:L142" si="5">496039.8/258</f>
        <v>1922.6348837209302</v>
      </c>
      <c r="M79" s="61">
        <f t="shared" si="4"/>
        <v>3562.2247755834828</v>
      </c>
      <c r="N79" s="2"/>
      <c r="O79" s="61">
        <f t="shared" ref="O79:O142" si="6">SUM(L79:N79)</f>
        <v>5484.8596593044131</v>
      </c>
    </row>
    <row r="80" spans="1:15" s="33" customFormat="1" ht="45" x14ac:dyDescent="0.25">
      <c r="A80" s="2">
        <v>67</v>
      </c>
      <c r="B80" s="7" t="s">
        <v>20</v>
      </c>
      <c r="C80" s="2" t="s">
        <v>336</v>
      </c>
      <c r="D80" s="2" t="s">
        <v>337</v>
      </c>
      <c r="E80" s="8" t="s">
        <v>338</v>
      </c>
      <c r="F80" s="7" t="s">
        <v>13</v>
      </c>
      <c r="G80" s="10">
        <v>2</v>
      </c>
      <c r="H80" s="10">
        <v>30</v>
      </c>
      <c r="I80" s="11">
        <v>0</v>
      </c>
      <c r="J80" s="10" t="s">
        <v>339</v>
      </c>
      <c r="K80" s="4" t="s">
        <v>340</v>
      </c>
      <c r="L80" s="61">
        <f t="shared" si="5"/>
        <v>1922.6348837209302</v>
      </c>
      <c r="M80" s="61">
        <f t="shared" si="4"/>
        <v>7124.4495511669656</v>
      </c>
      <c r="N80" s="2"/>
      <c r="O80" s="61">
        <f t="shared" si="6"/>
        <v>9047.0844348878964</v>
      </c>
    </row>
    <row r="81" spans="1:15" ht="33.75" x14ac:dyDescent="0.25">
      <c r="A81" s="2">
        <v>68</v>
      </c>
      <c r="B81" s="7" t="s">
        <v>20</v>
      </c>
      <c r="C81" s="2" t="s">
        <v>341</v>
      </c>
      <c r="D81" s="2" t="s">
        <v>342</v>
      </c>
      <c r="E81" s="8" t="s">
        <v>343</v>
      </c>
      <c r="F81" s="7" t="s">
        <v>13</v>
      </c>
      <c r="G81" s="10">
        <v>2</v>
      </c>
      <c r="H81" s="10">
        <v>31</v>
      </c>
      <c r="I81" s="6" t="s">
        <v>199</v>
      </c>
      <c r="J81" s="10" t="s">
        <v>344</v>
      </c>
      <c r="K81" s="12" t="s">
        <v>345</v>
      </c>
      <c r="L81" s="61">
        <f t="shared" si="5"/>
        <v>1922.6348837209302</v>
      </c>
      <c r="M81" s="61">
        <f t="shared" si="4"/>
        <v>7124.4495511669656</v>
      </c>
      <c r="N81" s="29"/>
      <c r="O81" s="61">
        <f t="shared" si="6"/>
        <v>9047.0844348878964</v>
      </c>
    </row>
    <row r="82" spans="1:15" ht="22.5" x14ac:dyDescent="0.2">
      <c r="A82" s="2">
        <v>69</v>
      </c>
      <c r="B82" s="7" t="s">
        <v>20</v>
      </c>
      <c r="C82" s="2" t="s">
        <v>346</v>
      </c>
      <c r="D82" s="2" t="s">
        <v>347</v>
      </c>
      <c r="E82" s="8" t="s">
        <v>306</v>
      </c>
      <c r="F82" s="14" t="s">
        <v>13</v>
      </c>
      <c r="G82" s="10">
        <v>5</v>
      </c>
      <c r="H82" s="10">
        <v>145</v>
      </c>
      <c r="I82" s="11">
        <v>0</v>
      </c>
      <c r="J82" s="10" t="s">
        <v>348</v>
      </c>
      <c r="K82" s="12" t="s">
        <v>349</v>
      </c>
      <c r="L82" s="61">
        <f t="shared" si="5"/>
        <v>1922.6348837209302</v>
      </c>
      <c r="M82" s="61">
        <f t="shared" si="4"/>
        <v>17811.123877917413</v>
      </c>
      <c r="N82" s="63">
        <f>180623.33/59</f>
        <v>3061.4123728813556</v>
      </c>
      <c r="O82" s="61">
        <f t="shared" si="6"/>
        <v>22795.171134519696</v>
      </c>
    </row>
    <row r="83" spans="1:15" ht="22.5" x14ac:dyDescent="0.25">
      <c r="A83" s="2">
        <v>70</v>
      </c>
      <c r="B83" s="7" t="s">
        <v>20</v>
      </c>
      <c r="C83" s="2" t="s">
        <v>324</v>
      </c>
      <c r="D83" s="2" t="s">
        <v>22</v>
      </c>
      <c r="E83" s="8" t="s">
        <v>23</v>
      </c>
      <c r="F83" s="14" t="s">
        <v>13</v>
      </c>
      <c r="G83" s="10">
        <v>2</v>
      </c>
      <c r="H83" s="10">
        <v>60</v>
      </c>
      <c r="I83" s="11">
        <v>0</v>
      </c>
      <c r="J83" s="10" t="s">
        <v>350</v>
      </c>
      <c r="K83" s="4" t="s">
        <v>24</v>
      </c>
      <c r="L83" s="61">
        <f t="shared" si="5"/>
        <v>1922.6348837209302</v>
      </c>
      <c r="M83" s="61">
        <f t="shared" si="4"/>
        <v>7124.4495511669656</v>
      </c>
      <c r="N83" s="29"/>
      <c r="O83" s="61">
        <f t="shared" si="6"/>
        <v>9047.0844348878964</v>
      </c>
    </row>
    <row r="84" spans="1:15" ht="22.5" x14ac:dyDescent="0.25">
      <c r="A84" s="2">
        <v>71</v>
      </c>
      <c r="B84" s="7" t="s">
        <v>351</v>
      </c>
      <c r="C84" s="2" t="s">
        <v>352</v>
      </c>
      <c r="D84" s="2" t="s">
        <v>353</v>
      </c>
      <c r="E84" s="8" t="s">
        <v>354</v>
      </c>
      <c r="F84" s="7" t="s">
        <v>13</v>
      </c>
      <c r="G84" s="10">
        <v>2</v>
      </c>
      <c r="H84" s="10">
        <v>51</v>
      </c>
      <c r="I84" s="11">
        <v>0</v>
      </c>
      <c r="J84" s="10" t="s">
        <v>355</v>
      </c>
      <c r="K84" s="3" t="s">
        <v>636</v>
      </c>
      <c r="L84" s="61">
        <f t="shared" si="5"/>
        <v>1922.6348837209302</v>
      </c>
      <c r="M84" s="61">
        <f t="shared" si="4"/>
        <v>7124.4495511669656</v>
      </c>
      <c r="N84" s="29"/>
      <c r="O84" s="61">
        <f t="shared" si="6"/>
        <v>9047.0844348878964</v>
      </c>
    </row>
    <row r="85" spans="1:15" ht="22.5" x14ac:dyDescent="0.25">
      <c r="A85" s="2">
        <v>72</v>
      </c>
      <c r="B85" s="7" t="s">
        <v>356</v>
      </c>
      <c r="C85" s="2" t="s">
        <v>357</v>
      </c>
      <c r="D85" s="2" t="s">
        <v>358</v>
      </c>
      <c r="E85" s="8" t="s">
        <v>730</v>
      </c>
      <c r="F85" s="7" t="s">
        <v>13</v>
      </c>
      <c r="G85" s="10">
        <v>1</v>
      </c>
      <c r="H85" s="10">
        <v>20</v>
      </c>
      <c r="I85" s="11">
        <v>0</v>
      </c>
      <c r="J85" s="10" t="s">
        <v>359</v>
      </c>
      <c r="K85" s="4" t="s">
        <v>360</v>
      </c>
      <c r="L85" s="61">
        <f t="shared" si="5"/>
        <v>1922.6348837209302</v>
      </c>
      <c r="M85" s="61">
        <f t="shared" si="4"/>
        <v>3562.2247755834828</v>
      </c>
      <c r="N85" s="29"/>
      <c r="O85" s="61">
        <f t="shared" si="6"/>
        <v>5484.8596593044131</v>
      </c>
    </row>
    <row r="86" spans="1:15" ht="22.5" x14ac:dyDescent="0.25">
      <c r="A86" s="2">
        <v>73</v>
      </c>
      <c r="B86" s="7" t="s">
        <v>361</v>
      </c>
      <c r="C86" s="2" t="s">
        <v>362</v>
      </c>
      <c r="D86" s="2" t="s">
        <v>363</v>
      </c>
      <c r="E86" s="8" t="s">
        <v>364</v>
      </c>
      <c r="F86" s="7" t="s">
        <v>13</v>
      </c>
      <c r="G86" s="10">
        <v>2</v>
      </c>
      <c r="H86" s="10">
        <v>30</v>
      </c>
      <c r="I86" s="11">
        <v>0</v>
      </c>
      <c r="J86" s="10" t="s">
        <v>365</v>
      </c>
      <c r="K86" s="12" t="s">
        <v>637</v>
      </c>
      <c r="L86" s="61">
        <f t="shared" si="5"/>
        <v>1922.6348837209302</v>
      </c>
      <c r="M86" s="61">
        <f t="shared" si="4"/>
        <v>7124.4495511669656</v>
      </c>
      <c r="N86" s="29"/>
      <c r="O86" s="61">
        <f t="shared" si="6"/>
        <v>9047.0844348878964</v>
      </c>
    </row>
    <row r="87" spans="1:15" ht="45" x14ac:dyDescent="0.25">
      <c r="A87" s="2">
        <v>74</v>
      </c>
      <c r="B87" s="7" t="s">
        <v>366</v>
      </c>
      <c r="C87" s="2" t="s">
        <v>367</v>
      </c>
      <c r="D87" s="2" t="s">
        <v>368</v>
      </c>
      <c r="E87" s="8" t="s">
        <v>369</v>
      </c>
      <c r="F87" s="7" t="s">
        <v>13</v>
      </c>
      <c r="G87" s="10">
        <v>3</v>
      </c>
      <c r="H87" s="10">
        <v>53</v>
      </c>
      <c r="I87" s="11">
        <v>0</v>
      </c>
      <c r="J87" s="10" t="s">
        <v>370</v>
      </c>
      <c r="K87" s="3" t="s">
        <v>638</v>
      </c>
      <c r="L87" s="61">
        <f t="shared" si="5"/>
        <v>1922.6348837209302</v>
      </c>
      <c r="M87" s="61">
        <f t="shared" si="4"/>
        <v>10686.674326750448</v>
      </c>
      <c r="N87" s="29"/>
      <c r="O87" s="61">
        <f t="shared" si="6"/>
        <v>12609.309210471378</v>
      </c>
    </row>
    <row r="88" spans="1:15" ht="33.75" x14ac:dyDescent="0.25">
      <c r="A88" s="2">
        <v>75</v>
      </c>
      <c r="B88" s="7" t="s">
        <v>371</v>
      </c>
      <c r="C88" s="2" t="s">
        <v>372</v>
      </c>
      <c r="D88" s="2" t="s">
        <v>373</v>
      </c>
      <c r="E88" s="8" t="s">
        <v>374</v>
      </c>
      <c r="F88" s="7" t="s">
        <v>13</v>
      </c>
      <c r="G88" s="10">
        <v>2</v>
      </c>
      <c r="H88" s="10">
        <v>35</v>
      </c>
      <c r="I88" s="11">
        <v>0</v>
      </c>
      <c r="J88" s="10" t="s">
        <v>375</v>
      </c>
      <c r="K88" s="26" t="s">
        <v>376</v>
      </c>
      <c r="L88" s="61">
        <f t="shared" si="5"/>
        <v>1922.6348837209302</v>
      </c>
      <c r="M88" s="61">
        <f t="shared" si="4"/>
        <v>7124.4495511669656</v>
      </c>
      <c r="N88" s="29"/>
      <c r="O88" s="61">
        <f t="shared" si="6"/>
        <v>9047.0844348878964</v>
      </c>
    </row>
    <row r="89" spans="1:15" ht="45" x14ac:dyDescent="0.25">
      <c r="A89" s="2">
        <v>76</v>
      </c>
      <c r="B89" s="7" t="s">
        <v>377</v>
      </c>
      <c r="C89" s="2" t="s">
        <v>378</v>
      </c>
      <c r="D89" s="2" t="s">
        <v>379</v>
      </c>
      <c r="E89" s="8" t="s">
        <v>380</v>
      </c>
      <c r="F89" s="7" t="s">
        <v>13</v>
      </c>
      <c r="G89" s="10">
        <v>1</v>
      </c>
      <c r="H89" s="10">
        <v>16</v>
      </c>
      <c r="I89" s="11">
        <v>0</v>
      </c>
      <c r="J89" s="10" t="s">
        <v>381</v>
      </c>
      <c r="K89" s="4" t="s">
        <v>382</v>
      </c>
      <c r="L89" s="61">
        <f t="shared" si="5"/>
        <v>1922.6348837209302</v>
      </c>
      <c r="M89" s="61">
        <f t="shared" si="4"/>
        <v>3562.2247755834828</v>
      </c>
      <c r="N89" s="29"/>
      <c r="O89" s="61">
        <f t="shared" si="6"/>
        <v>5484.8596593044131</v>
      </c>
    </row>
    <row r="90" spans="1:15" ht="22.5" x14ac:dyDescent="0.25">
      <c r="A90" s="2">
        <v>77</v>
      </c>
      <c r="B90" s="7" t="s">
        <v>371</v>
      </c>
      <c r="C90" s="2" t="s">
        <v>383</v>
      </c>
      <c r="D90" s="2" t="s">
        <v>384</v>
      </c>
      <c r="E90" s="8" t="s">
        <v>385</v>
      </c>
      <c r="F90" s="7" t="s">
        <v>13</v>
      </c>
      <c r="G90" s="10">
        <v>2</v>
      </c>
      <c r="H90" s="10">
        <v>38</v>
      </c>
      <c r="I90" s="11">
        <v>0</v>
      </c>
      <c r="J90" s="10" t="s">
        <v>386</v>
      </c>
      <c r="K90" s="3" t="s">
        <v>387</v>
      </c>
      <c r="L90" s="61">
        <f t="shared" si="5"/>
        <v>1922.6348837209302</v>
      </c>
      <c r="M90" s="61">
        <f t="shared" si="4"/>
        <v>7124.4495511669656</v>
      </c>
      <c r="N90" s="29"/>
      <c r="O90" s="61">
        <f t="shared" si="6"/>
        <v>9047.0844348878964</v>
      </c>
    </row>
    <row r="91" spans="1:15" ht="22.5" x14ac:dyDescent="0.25">
      <c r="A91" s="2">
        <v>78</v>
      </c>
      <c r="B91" s="7" t="s">
        <v>377</v>
      </c>
      <c r="C91" s="2" t="s">
        <v>388</v>
      </c>
      <c r="D91" s="2" t="s">
        <v>389</v>
      </c>
      <c r="E91" s="8" t="s">
        <v>731</v>
      </c>
      <c r="F91" s="7" t="s">
        <v>13</v>
      </c>
      <c r="G91" s="10">
        <v>4</v>
      </c>
      <c r="H91" s="10">
        <v>93</v>
      </c>
      <c r="I91" s="11">
        <v>0</v>
      </c>
      <c r="J91" s="10" t="s">
        <v>390</v>
      </c>
      <c r="K91" s="12" t="s">
        <v>391</v>
      </c>
      <c r="L91" s="61">
        <f t="shared" si="5"/>
        <v>1922.6348837209302</v>
      </c>
      <c r="M91" s="61">
        <f t="shared" si="4"/>
        <v>14248.899102333931</v>
      </c>
      <c r="N91" s="29"/>
      <c r="O91" s="61">
        <f t="shared" si="6"/>
        <v>16171.533986054861</v>
      </c>
    </row>
    <row r="92" spans="1:15" ht="22.5" x14ac:dyDescent="0.25">
      <c r="A92" s="2">
        <v>79</v>
      </c>
      <c r="B92" s="7" t="s">
        <v>377</v>
      </c>
      <c r="C92" s="2" t="s">
        <v>392</v>
      </c>
      <c r="D92" s="2" t="s">
        <v>393</v>
      </c>
      <c r="E92" s="8" t="s">
        <v>105</v>
      </c>
      <c r="F92" s="7" t="s">
        <v>13</v>
      </c>
      <c r="G92" s="10">
        <v>3</v>
      </c>
      <c r="H92" s="10">
        <v>79</v>
      </c>
      <c r="I92" s="11">
        <v>0</v>
      </c>
      <c r="J92" s="10" t="s">
        <v>394</v>
      </c>
      <c r="K92" s="3" t="s">
        <v>395</v>
      </c>
      <c r="L92" s="61">
        <f t="shared" si="5"/>
        <v>1922.6348837209302</v>
      </c>
      <c r="M92" s="61">
        <f t="shared" si="4"/>
        <v>10686.674326750448</v>
      </c>
      <c r="N92" s="29"/>
      <c r="O92" s="61">
        <f t="shared" si="6"/>
        <v>12609.309210471378</v>
      </c>
    </row>
    <row r="93" spans="1:15" ht="33.75" x14ac:dyDescent="0.25">
      <c r="A93" s="2">
        <v>80</v>
      </c>
      <c r="B93" s="7" t="s">
        <v>377</v>
      </c>
      <c r="C93" s="2" t="s">
        <v>396</v>
      </c>
      <c r="D93" s="2" t="s">
        <v>397</v>
      </c>
      <c r="E93" s="8" t="s">
        <v>113</v>
      </c>
      <c r="F93" s="7" t="s">
        <v>13</v>
      </c>
      <c r="G93" s="10">
        <v>5</v>
      </c>
      <c r="H93" s="10">
        <v>123</v>
      </c>
      <c r="I93" s="11">
        <v>0</v>
      </c>
      <c r="J93" s="10" t="s">
        <v>398</v>
      </c>
      <c r="K93" s="12" t="s">
        <v>399</v>
      </c>
      <c r="L93" s="61">
        <f t="shared" si="5"/>
        <v>1922.6348837209302</v>
      </c>
      <c r="M93" s="61">
        <f t="shared" si="4"/>
        <v>17811.123877917413</v>
      </c>
      <c r="N93" s="29"/>
      <c r="O93" s="61">
        <f t="shared" si="6"/>
        <v>19733.758761638343</v>
      </c>
    </row>
    <row r="94" spans="1:15" ht="22.5" x14ac:dyDescent="0.2">
      <c r="A94" s="2">
        <v>81</v>
      </c>
      <c r="B94" s="7" t="s">
        <v>377</v>
      </c>
      <c r="C94" s="2" t="s">
        <v>400</v>
      </c>
      <c r="D94" s="2" t="s">
        <v>401</v>
      </c>
      <c r="E94" s="8" t="s">
        <v>402</v>
      </c>
      <c r="F94" s="7" t="s">
        <v>13</v>
      </c>
      <c r="G94" s="10">
        <v>4</v>
      </c>
      <c r="H94" s="10">
        <v>60</v>
      </c>
      <c r="I94" s="6" t="s">
        <v>199</v>
      </c>
      <c r="J94" s="10" t="s">
        <v>403</v>
      </c>
      <c r="K94" s="3" t="s">
        <v>404</v>
      </c>
      <c r="L94" s="61">
        <f t="shared" si="5"/>
        <v>1922.6348837209302</v>
      </c>
      <c r="M94" s="61">
        <f t="shared" si="4"/>
        <v>14248.899102333931</v>
      </c>
      <c r="N94" s="63">
        <f>180623.33/59</f>
        <v>3061.4123728813556</v>
      </c>
      <c r="O94" s="61">
        <f t="shared" si="6"/>
        <v>19232.946358936217</v>
      </c>
    </row>
    <row r="95" spans="1:15" ht="22.5" x14ac:dyDescent="0.25">
      <c r="A95" s="2">
        <v>82</v>
      </c>
      <c r="B95" s="7" t="s">
        <v>377</v>
      </c>
      <c r="C95" s="2" t="s">
        <v>405</v>
      </c>
      <c r="D95" s="2" t="s">
        <v>406</v>
      </c>
      <c r="E95" s="8" t="s">
        <v>407</v>
      </c>
      <c r="F95" s="7" t="s">
        <v>13</v>
      </c>
      <c r="G95" s="10">
        <v>4</v>
      </c>
      <c r="H95" s="10">
        <v>61</v>
      </c>
      <c r="I95" s="11">
        <v>0</v>
      </c>
      <c r="J95" s="10" t="s">
        <v>408</v>
      </c>
      <c r="K95" s="3" t="s">
        <v>409</v>
      </c>
      <c r="L95" s="61">
        <f t="shared" si="5"/>
        <v>1922.6348837209302</v>
      </c>
      <c r="M95" s="61">
        <f t="shared" si="4"/>
        <v>14248.899102333931</v>
      </c>
      <c r="N95" s="29"/>
      <c r="O95" s="61">
        <f t="shared" si="6"/>
        <v>16171.533986054861</v>
      </c>
    </row>
    <row r="96" spans="1:15" s="33" customFormat="1" ht="22.5" x14ac:dyDescent="0.25">
      <c r="A96" s="2">
        <v>83</v>
      </c>
      <c r="B96" s="7" t="s">
        <v>377</v>
      </c>
      <c r="C96" s="2" t="s">
        <v>405</v>
      </c>
      <c r="D96" s="2" t="s">
        <v>410</v>
      </c>
      <c r="E96" s="8" t="s">
        <v>407</v>
      </c>
      <c r="F96" s="7" t="s">
        <v>13</v>
      </c>
      <c r="G96" s="10">
        <v>1</v>
      </c>
      <c r="H96" s="10">
        <v>10</v>
      </c>
      <c r="I96" s="11">
        <v>0</v>
      </c>
      <c r="J96" s="10" t="s">
        <v>411</v>
      </c>
      <c r="K96" s="4" t="s">
        <v>409</v>
      </c>
      <c r="L96" s="61">
        <f t="shared" si="5"/>
        <v>1922.6348837209302</v>
      </c>
      <c r="M96" s="61">
        <f t="shared" si="4"/>
        <v>3562.2247755834828</v>
      </c>
      <c r="N96" s="2"/>
      <c r="O96" s="61">
        <f t="shared" si="6"/>
        <v>5484.8596593044131</v>
      </c>
    </row>
    <row r="97" spans="1:15" ht="45" x14ac:dyDescent="0.25">
      <c r="A97" s="2">
        <v>84</v>
      </c>
      <c r="B97" s="7" t="s">
        <v>377</v>
      </c>
      <c r="C97" s="2" t="s">
        <v>417</v>
      </c>
      <c r="D97" s="2" t="s">
        <v>418</v>
      </c>
      <c r="E97" s="8" t="s">
        <v>41</v>
      </c>
      <c r="F97" s="14" t="s">
        <v>13</v>
      </c>
      <c r="G97" s="10">
        <v>3</v>
      </c>
      <c r="H97" s="10">
        <v>85</v>
      </c>
      <c r="I97" s="11">
        <v>0</v>
      </c>
      <c r="J97" s="10" t="s">
        <v>419</v>
      </c>
      <c r="K97" s="4" t="s">
        <v>639</v>
      </c>
      <c r="L97" s="61">
        <f t="shared" si="5"/>
        <v>1922.6348837209302</v>
      </c>
      <c r="M97" s="61">
        <f t="shared" si="4"/>
        <v>10686.674326750448</v>
      </c>
      <c r="N97" s="29"/>
      <c r="O97" s="61">
        <f t="shared" si="6"/>
        <v>12609.309210471378</v>
      </c>
    </row>
    <row r="98" spans="1:15" ht="33.75" x14ac:dyDescent="0.25">
      <c r="A98" s="2">
        <v>85</v>
      </c>
      <c r="B98" s="7" t="s">
        <v>377</v>
      </c>
      <c r="C98" s="2" t="s">
        <v>420</v>
      </c>
      <c r="D98" s="2" t="s">
        <v>421</v>
      </c>
      <c r="E98" s="8" t="s">
        <v>422</v>
      </c>
      <c r="F98" s="14" t="s">
        <v>13</v>
      </c>
      <c r="G98" s="10">
        <v>1</v>
      </c>
      <c r="H98" s="10">
        <v>24</v>
      </c>
      <c r="I98" s="11">
        <v>0</v>
      </c>
      <c r="J98" s="10" t="s">
        <v>423</v>
      </c>
      <c r="K98" s="3" t="s">
        <v>424</v>
      </c>
      <c r="L98" s="61">
        <f t="shared" si="5"/>
        <v>1922.6348837209302</v>
      </c>
      <c r="M98" s="61">
        <f t="shared" si="4"/>
        <v>3562.2247755834828</v>
      </c>
      <c r="N98" s="29" t="s">
        <v>640</v>
      </c>
      <c r="O98" s="61">
        <f t="shared" si="6"/>
        <v>5484.8596593044131</v>
      </c>
    </row>
    <row r="99" spans="1:15" ht="45" x14ac:dyDescent="0.25">
      <c r="A99" s="2">
        <v>86</v>
      </c>
      <c r="B99" s="7" t="s">
        <v>425</v>
      </c>
      <c r="C99" s="2" t="s">
        <v>53</v>
      </c>
      <c r="D99" s="2" t="s">
        <v>426</v>
      </c>
      <c r="E99" s="8" t="s">
        <v>427</v>
      </c>
      <c r="F99" s="9" t="s">
        <v>13</v>
      </c>
      <c r="G99" s="10">
        <v>1</v>
      </c>
      <c r="H99" s="10">
        <v>25</v>
      </c>
      <c r="I99" s="11">
        <v>0</v>
      </c>
      <c r="J99" s="10" t="s">
        <v>428</v>
      </c>
      <c r="K99" s="3" t="s">
        <v>429</v>
      </c>
      <c r="L99" s="61">
        <f t="shared" si="5"/>
        <v>1922.6348837209302</v>
      </c>
      <c r="M99" s="61">
        <f t="shared" si="4"/>
        <v>3562.2247755834828</v>
      </c>
      <c r="N99" s="29"/>
      <c r="O99" s="61">
        <f t="shared" si="6"/>
        <v>5484.8596593044131</v>
      </c>
    </row>
    <row r="100" spans="1:15" ht="22.5" x14ac:dyDescent="0.25">
      <c r="A100" s="2">
        <v>87</v>
      </c>
      <c r="B100" s="7" t="s">
        <v>377</v>
      </c>
      <c r="C100" s="2" t="s">
        <v>430</v>
      </c>
      <c r="D100" s="2" t="s">
        <v>431</v>
      </c>
      <c r="E100" s="8" t="s">
        <v>432</v>
      </c>
      <c r="F100" s="7" t="s">
        <v>13</v>
      </c>
      <c r="G100" s="10">
        <v>1</v>
      </c>
      <c r="H100" s="10">
        <v>15</v>
      </c>
      <c r="I100" s="11">
        <v>0</v>
      </c>
      <c r="J100" s="10" t="s">
        <v>433</v>
      </c>
      <c r="K100" s="3" t="s">
        <v>434</v>
      </c>
      <c r="L100" s="61">
        <f t="shared" si="5"/>
        <v>1922.6348837209302</v>
      </c>
      <c r="M100" s="61">
        <f t="shared" si="4"/>
        <v>3562.2247755834828</v>
      </c>
      <c r="N100" s="29"/>
      <c r="O100" s="61">
        <f t="shared" si="6"/>
        <v>5484.8596593044131</v>
      </c>
    </row>
    <row r="101" spans="1:15" ht="33.75" x14ac:dyDescent="0.25">
      <c r="A101" s="2">
        <v>88</v>
      </c>
      <c r="B101" s="7" t="s">
        <v>435</v>
      </c>
      <c r="C101" s="2" t="s">
        <v>436</v>
      </c>
      <c r="D101" s="2" t="s">
        <v>437</v>
      </c>
      <c r="E101" s="8" t="s">
        <v>732</v>
      </c>
      <c r="F101" s="28" t="s">
        <v>13</v>
      </c>
      <c r="G101" s="10">
        <v>2</v>
      </c>
      <c r="H101" s="10">
        <v>45</v>
      </c>
      <c r="I101" s="11">
        <v>0</v>
      </c>
      <c r="J101" s="10" t="s">
        <v>438</v>
      </c>
      <c r="K101" s="4" t="s">
        <v>439</v>
      </c>
      <c r="L101" s="61">
        <f t="shared" si="5"/>
        <v>1922.6348837209302</v>
      </c>
      <c r="M101" s="61">
        <f t="shared" si="4"/>
        <v>7124.4495511669656</v>
      </c>
      <c r="N101" s="29"/>
      <c r="O101" s="61">
        <f t="shared" si="6"/>
        <v>9047.0844348878964</v>
      </c>
    </row>
    <row r="102" spans="1:15" s="33" customFormat="1" ht="45" x14ac:dyDescent="0.25">
      <c r="A102" s="2">
        <v>89</v>
      </c>
      <c r="B102" s="7" t="s">
        <v>440</v>
      </c>
      <c r="C102" s="2" t="s">
        <v>441</v>
      </c>
      <c r="D102" s="2" t="s">
        <v>442</v>
      </c>
      <c r="E102" s="8" t="s">
        <v>725</v>
      </c>
      <c r="F102" s="7" t="s">
        <v>13</v>
      </c>
      <c r="G102" s="10">
        <v>3</v>
      </c>
      <c r="H102" s="10">
        <v>77</v>
      </c>
      <c r="I102" s="11">
        <v>0</v>
      </c>
      <c r="J102" s="10" t="s">
        <v>443</v>
      </c>
      <c r="K102" s="3" t="s">
        <v>444</v>
      </c>
      <c r="L102" s="61">
        <f t="shared" si="5"/>
        <v>1922.6348837209302</v>
      </c>
      <c r="M102" s="61">
        <f t="shared" si="4"/>
        <v>10686.674326750448</v>
      </c>
      <c r="N102" s="2"/>
      <c r="O102" s="61">
        <f t="shared" si="6"/>
        <v>12609.309210471378</v>
      </c>
    </row>
    <row r="103" spans="1:15" ht="22.5" x14ac:dyDescent="0.25">
      <c r="A103" s="2">
        <v>90</v>
      </c>
      <c r="B103" s="7" t="s">
        <v>440</v>
      </c>
      <c r="C103" s="2" t="s">
        <v>445</v>
      </c>
      <c r="D103" s="2" t="s">
        <v>446</v>
      </c>
      <c r="E103" s="8" t="s">
        <v>354</v>
      </c>
      <c r="F103" s="14" t="s">
        <v>13</v>
      </c>
      <c r="G103" s="10">
        <v>2</v>
      </c>
      <c r="H103" s="10">
        <v>50</v>
      </c>
      <c r="I103" s="11">
        <v>0</v>
      </c>
      <c r="J103" s="10" t="s">
        <v>447</v>
      </c>
      <c r="K103" s="3" t="s">
        <v>448</v>
      </c>
      <c r="L103" s="61">
        <f t="shared" si="5"/>
        <v>1922.6348837209302</v>
      </c>
      <c r="M103" s="61">
        <f t="shared" si="4"/>
        <v>7124.4495511669656</v>
      </c>
      <c r="N103" s="29"/>
      <c r="O103" s="61">
        <f t="shared" si="6"/>
        <v>9047.0844348878964</v>
      </c>
    </row>
    <row r="104" spans="1:15" ht="67.5" x14ac:dyDescent="0.2">
      <c r="A104" s="2">
        <v>91</v>
      </c>
      <c r="B104" s="7" t="s">
        <v>449</v>
      </c>
      <c r="C104" s="2" t="s">
        <v>146</v>
      </c>
      <c r="D104" s="2" t="s">
        <v>450</v>
      </c>
      <c r="E104" s="8" t="s">
        <v>295</v>
      </c>
      <c r="F104" s="14" t="s">
        <v>13</v>
      </c>
      <c r="G104" s="10">
        <v>3</v>
      </c>
      <c r="H104" s="10">
        <v>83</v>
      </c>
      <c r="I104" s="6" t="s">
        <v>199</v>
      </c>
      <c r="J104" s="10" t="s">
        <v>451</v>
      </c>
      <c r="K104" s="12" t="s">
        <v>641</v>
      </c>
      <c r="L104" s="61">
        <f t="shared" si="5"/>
        <v>1922.6348837209302</v>
      </c>
      <c r="M104" s="61">
        <f t="shared" si="4"/>
        <v>10686.674326750448</v>
      </c>
      <c r="N104" s="63">
        <f>180623.33/59</f>
        <v>3061.4123728813556</v>
      </c>
      <c r="O104" s="61">
        <f t="shared" si="6"/>
        <v>15670.721583352733</v>
      </c>
    </row>
    <row r="105" spans="1:15" ht="22.5" x14ac:dyDescent="0.25">
      <c r="A105" s="2">
        <v>92</v>
      </c>
      <c r="B105" s="7" t="s">
        <v>452</v>
      </c>
      <c r="C105" s="2" t="s">
        <v>453</v>
      </c>
      <c r="D105" s="2" t="s">
        <v>454</v>
      </c>
      <c r="E105" s="8" t="s">
        <v>733</v>
      </c>
      <c r="F105" s="14" t="s">
        <v>13</v>
      </c>
      <c r="G105" s="10">
        <v>1</v>
      </c>
      <c r="H105" s="10">
        <v>30</v>
      </c>
      <c r="I105" s="11">
        <v>0</v>
      </c>
      <c r="J105" s="10" t="s">
        <v>455</v>
      </c>
      <c r="K105" s="12" t="s">
        <v>456</v>
      </c>
      <c r="L105" s="61">
        <f t="shared" si="5"/>
        <v>1922.6348837209302</v>
      </c>
      <c r="M105" s="61">
        <f t="shared" si="4"/>
        <v>3562.2247755834828</v>
      </c>
      <c r="N105" s="29"/>
      <c r="O105" s="61">
        <f t="shared" si="6"/>
        <v>5484.8596593044131</v>
      </c>
    </row>
    <row r="106" spans="1:15" s="33" customFormat="1" ht="45" x14ac:dyDescent="0.25">
      <c r="A106" s="2">
        <v>93</v>
      </c>
      <c r="B106" s="7" t="s">
        <v>25</v>
      </c>
      <c r="C106" s="2" t="s">
        <v>457</v>
      </c>
      <c r="D106" s="2" t="s">
        <v>458</v>
      </c>
      <c r="E106" s="8" t="s">
        <v>306</v>
      </c>
      <c r="F106" s="14" t="s">
        <v>13</v>
      </c>
      <c r="G106" s="10">
        <v>4</v>
      </c>
      <c r="H106" s="10">
        <v>108</v>
      </c>
      <c r="I106" s="11">
        <v>0</v>
      </c>
      <c r="J106" s="10" t="s">
        <v>459</v>
      </c>
      <c r="K106" s="12" t="s">
        <v>460</v>
      </c>
      <c r="L106" s="61">
        <f t="shared" si="5"/>
        <v>1922.6348837209302</v>
      </c>
      <c r="M106" s="61">
        <f t="shared" si="4"/>
        <v>14248.899102333931</v>
      </c>
      <c r="N106" s="2"/>
      <c r="O106" s="61">
        <f t="shared" si="6"/>
        <v>16171.533986054861</v>
      </c>
    </row>
    <row r="107" spans="1:15" ht="45" x14ac:dyDescent="0.25">
      <c r="A107" s="2">
        <v>94</v>
      </c>
      <c r="B107" s="7" t="s">
        <v>461</v>
      </c>
      <c r="C107" s="2" t="s">
        <v>462</v>
      </c>
      <c r="D107" s="2" t="s">
        <v>463</v>
      </c>
      <c r="E107" s="8" t="s">
        <v>464</v>
      </c>
      <c r="F107" s="14" t="s">
        <v>13</v>
      </c>
      <c r="G107" s="10">
        <v>3</v>
      </c>
      <c r="H107" s="10">
        <v>79</v>
      </c>
      <c r="I107" s="11">
        <v>0</v>
      </c>
      <c r="J107" s="10" t="s">
        <v>465</v>
      </c>
      <c r="K107" s="3" t="s">
        <v>642</v>
      </c>
      <c r="L107" s="61">
        <f t="shared" si="5"/>
        <v>1922.6348837209302</v>
      </c>
      <c r="M107" s="61">
        <f t="shared" si="4"/>
        <v>10686.674326750448</v>
      </c>
      <c r="N107" s="29"/>
      <c r="O107" s="61">
        <f t="shared" si="6"/>
        <v>12609.309210471378</v>
      </c>
    </row>
    <row r="108" spans="1:15" ht="56.25" x14ac:dyDescent="0.25">
      <c r="A108" s="2">
        <v>95</v>
      </c>
      <c r="B108" s="7" t="s">
        <v>466</v>
      </c>
      <c r="C108" s="2" t="s">
        <v>467</v>
      </c>
      <c r="D108" s="2" t="s">
        <v>468</v>
      </c>
      <c r="E108" s="8" t="s">
        <v>469</v>
      </c>
      <c r="F108" s="14" t="s">
        <v>13</v>
      </c>
      <c r="G108" s="10">
        <v>2</v>
      </c>
      <c r="H108" s="10">
        <v>32</v>
      </c>
      <c r="I108" s="6" t="s">
        <v>643</v>
      </c>
      <c r="J108" s="10" t="s">
        <v>470</v>
      </c>
      <c r="K108" s="12" t="s">
        <v>471</v>
      </c>
      <c r="L108" s="61">
        <f t="shared" si="5"/>
        <v>1922.6348837209302</v>
      </c>
      <c r="M108" s="61">
        <f t="shared" si="4"/>
        <v>7124.4495511669656</v>
      </c>
      <c r="N108" s="29">
        <f>3061.41*3</f>
        <v>9184.23</v>
      </c>
      <c r="O108" s="61">
        <f t="shared" si="6"/>
        <v>18231.314434887896</v>
      </c>
    </row>
    <row r="109" spans="1:15" ht="45" x14ac:dyDescent="0.25">
      <c r="A109" s="2">
        <v>96</v>
      </c>
      <c r="B109" s="7" t="s">
        <v>472</v>
      </c>
      <c r="C109" s="2" t="s">
        <v>473</v>
      </c>
      <c r="D109" s="2" t="s">
        <v>474</v>
      </c>
      <c r="E109" s="8" t="s">
        <v>41</v>
      </c>
      <c r="F109" s="14" t="s">
        <v>13</v>
      </c>
      <c r="G109" s="10">
        <v>2</v>
      </c>
      <c r="H109" s="10">
        <v>50</v>
      </c>
      <c r="I109" s="11">
        <v>0</v>
      </c>
      <c r="J109" s="10" t="s">
        <v>475</v>
      </c>
      <c r="K109" s="12" t="s">
        <v>644</v>
      </c>
      <c r="L109" s="61">
        <f t="shared" si="5"/>
        <v>1922.6348837209302</v>
      </c>
      <c r="M109" s="61">
        <f t="shared" si="4"/>
        <v>7124.4495511669656</v>
      </c>
      <c r="N109" s="29"/>
      <c r="O109" s="61">
        <f t="shared" si="6"/>
        <v>9047.0844348878964</v>
      </c>
    </row>
    <row r="110" spans="1:15" ht="33.75" x14ac:dyDescent="0.2">
      <c r="A110" s="2">
        <v>97</v>
      </c>
      <c r="B110" s="7" t="s">
        <v>476</v>
      </c>
      <c r="C110" s="2" t="s">
        <v>477</v>
      </c>
      <c r="D110" s="2" t="s">
        <v>478</v>
      </c>
      <c r="E110" s="8" t="s">
        <v>333</v>
      </c>
      <c r="F110" s="14" t="s">
        <v>13</v>
      </c>
      <c r="G110" s="10">
        <v>2</v>
      </c>
      <c r="H110" s="10">
        <v>33</v>
      </c>
      <c r="I110" s="6" t="s">
        <v>645</v>
      </c>
      <c r="J110" s="10" t="s">
        <v>479</v>
      </c>
      <c r="K110" s="3" t="s">
        <v>480</v>
      </c>
      <c r="L110" s="61">
        <f t="shared" si="5"/>
        <v>1922.6348837209302</v>
      </c>
      <c r="M110" s="61">
        <f t="shared" ref="M110:M135" si="7">$J$3*G110</f>
        <v>7124.4495511669656</v>
      </c>
      <c r="N110" s="63">
        <f>180623.33/59</f>
        <v>3061.4123728813556</v>
      </c>
      <c r="O110" s="61">
        <f t="shared" si="6"/>
        <v>12108.496807769252</v>
      </c>
    </row>
    <row r="111" spans="1:15" ht="22.5" x14ac:dyDescent="0.2">
      <c r="A111" s="2">
        <v>98</v>
      </c>
      <c r="B111" s="7" t="s">
        <v>476</v>
      </c>
      <c r="C111" s="2" t="s">
        <v>481</v>
      </c>
      <c r="D111" s="2" t="s">
        <v>482</v>
      </c>
      <c r="E111" s="8" t="s">
        <v>483</v>
      </c>
      <c r="F111" s="14" t="s">
        <v>13</v>
      </c>
      <c r="G111" s="10">
        <v>4</v>
      </c>
      <c r="H111" s="10">
        <v>70</v>
      </c>
      <c r="I111" s="6" t="s">
        <v>717</v>
      </c>
      <c r="J111" s="10" t="s">
        <v>484</v>
      </c>
      <c r="K111" s="12" t="s">
        <v>485</v>
      </c>
      <c r="L111" s="61">
        <f t="shared" si="5"/>
        <v>1922.6348837209302</v>
      </c>
      <c r="M111" s="61">
        <f t="shared" si="7"/>
        <v>14248.899102333931</v>
      </c>
      <c r="N111" s="63">
        <f>180623.33/59</f>
        <v>3061.4123728813556</v>
      </c>
      <c r="O111" s="61">
        <f t="shared" si="6"/>
        <v>19232.946358936217</v>
      </c>
    </row>
    <row r="112" spans="1:15" ht="22.5" x14ac:dyDescent="0.25">
      <c r="A112" s="2">
        <v>99</v>
      </c>
      <c r="B112" s="7" t="s">
        <v>476</v>
      </c>
      <c r="C112" s="2" t="s">
        <v>486</v>
      </c>
      <c r="D112" s="2" t="s">
        <v>487</v>
      </c>
      <c r="E112" s="8" t="s">
        <v>488</v>
      </c>
      <c r="F112" s="14" t="s">
        <v>13</v>
      </c>
      <c r="G112" s="10">
        <v>1</v>
      </c>
      <c r="H112" s="10">
        <v>16</v>
      </c>
      <c r="I112" s="11">
        <v>0</v>
      </c>
      <c r="J112" s="10" t="s">
        <v>646</v>
      </c>
      <c r="K112" s="3" t="s">
        <v>489</v>
      </c>
      <c r="L112" s="61">
        <f t="shared" si="5"/>
        <v>1922.6348837209302</v>
      </c>
      <c r="M112" s="61">
        <f t="shared" si="7"/>
        <v>3562.2247755834828</v>
      </c>
      <c r="N112" s="29"/>
      <c r="O112" s="61">
        <f t="shared" si="6"/>
        <v>5484.8596593044131</v>
      </c>
    </row>
    <row r="113" spans="1:15" ht="22.5" x14ac:dyDescent="0.25">
      <c r="A113" s="2">
        <v>100</v>
      </c>
      <c r="B113" s="7" t="s">
        <v>476</v>
      </c>
      <c r="C113" s="2" t="s">
        <v>490</v>
      </c>
      <c r="D113" s="2" t="s">
        <v>491</v>
      </c>
      <c r="E113" s="8" t="s">
        <v>492</v>
      </c>
      <c r="F113" s="14" t="s">
        <v>13</v>
      </c>
      <c r="G113" s="10">
        <v>3</v>
      </c>
      <c r="H113" s="10">
        <v>55</v>
      </c>
      <c r="I113" s="6" t="s">
        <v>647</v>
      </c>
      <c r="J113" s="10" t="s">
        <v>493</v>
      </c>
      <c r="K113" s="4" t="s">
        <v>494</v>
      </c>
      <c r="L113" s="61">
        <f t="shared" si="5"/>
        <v>1922.6348837209302</v>
      </c>
      <c r="M113" s="61">
        <f t="shared" si="7"/>
        <v>10686.674326750448</v>
      </c>
      <c r="N113" s="29">
        <f>3061.41*5</f>
        <v>15307.05</v>
      </c>
      <c r="O113" s="61">
        <f t="shared" si="6"/>
        <v>27916.359210471375</v>
      </c>
    </row>
    <row r="114" spans="1:15" ht="45" x14ac:dyDescent="0.25">
      <c r="A114" s="2">
        <v>101</v>
      </c>
      <c r="B114" s="7" t="s">
        <v>476</v>
      </c>
      <c r="C114" s="2" t="s">
        <v>495</v>
      </c>
      <c r="D114" s="2" t="s">
        <v>496</v>
      </c>
      <c r="E114" s="8" t="s">
        <v>41</v>
      </c>
      <c r="F114" s="14" t="s">
        <v>13</v>
      </c>
      <c r="G114" s="10">
        <v>3</v>
      </c>
      <c r="H114" s="10">
        <v>75</v>
      </c>
      <c r="I114" s="11">
        <v>0</v>
      </c>
      <c r="J114" s="10" t="s">
        <v>497</v>
      </c>
      <c r="K114" s="4" t="s">
        <v>648</v>
      </c>
      <c r="L114" s="61">
        <f t="shared" si="5"/>
        <v>1922.6348837209302</v>
      </c>
      <c r="M114" s="61">
        <f t="shared" si="7"/>
        <v>10686.674326750448</v>
      </c>
      <c r="N114" s="29"/>
      <c r="O114" s="61">
        <f t="shared" si="6"/>
        <v>12609.309210471378</v>
      </c>
    </row>
    <row r="115" spans="1:15" ht="22.5" x14ac:dyDescent="0.25">
      <c r="A115" s="2">
        <v>102</v>
      </c>
      <c r="B115" s="7" t="s">
        <v>498</v>
      </c>
      <c r="C115" s="2" t="s">
        <v>304</v>
      </c>
      <c r="D115" s="2" t="s">
        <v>499</v>
      </c>
      <c r="E115" s="8" t="s">
        <v>354</v>
      </c>
      <c r="F115" s="14" t="s">
        <v>13</v>
      </c>
      <c r="G115" s="10">
        <v>1</v>
      </c>
      <c r="H115" s="10">
        <v>19</v>
      </c>
      <c r="I115" s="11">
        <v>0</v>
      </c>
      <c r="J115" s="10" t="s">
        <v>500</v>
      </c>
      <c r="K115" s="4" t="s">
        <v>649</v>
      </c>
      <c r="L115" s="61">
        <f t="shared" si="5"/>
        <v>1922.6348837209302</v>
      </c>
      <c r="M115" s="61">
        <f t="shared" si="7"/>
        <v>3562.2247755834828</v>
      </c>
      <c r="N115" s="29"/>
      <c r="O115" s="61">
        <f t="shared" si="6"/>
        <v>5484.8596593044131</v>
      </c>
    </row>
    <row r="116" spans="1:15" ht="45" x14ac:dyDescent="0.25">
      <c r="A116" s="2">
        <v>103</v>
      </c>
      <c r="B116" s="7" t="s">
        <v>501</v>
      </c>
      <c r="C116" s="2" t="s">
        <v>502</v>
      </c>
      <c r="D116" s="2" t="s">
        <v>503</v>
      </c>
      <c r="E116" s="8" t="s">
        <v>504</v>
      </c>
      <c r="F116" s="14" t="s">
        <v>13</v>
      </c>
      <c r="G116" s="10">
        <v>3</v>
      </c>
      <c r="H116" s="10">
        <v>55</v>
      </c>
      <c r="I116" s="6" t="s">
        <v>718</v>
      </c>
      <c r="J116" s="10" t="s">
        <v>505</v>
      </c>
      <c r="K116" s="3" t="s">
        <v>650</v>
      </c>
      <c r="L116" s="61">
        <f t="shared" si="5"/>
        <v>1922.6348837209302</v>
      </c>
      <c r="M116" s="61">
        <f t="shared" si="7"/>
        <v>10686.674326750448</v>
      </c>
      <c r="N116" s="29">
        <f>3061.41*2</f>
        <v>6122.82</v>
      </c>
      <c r="O116" s="61">
        <f t="shared" si="6"/>
        <v>18732.129210471379</v>
      </c>
    </row>
    <row r="117" spans="1:15" ht="45" x14ac:dyDescent="0.25">
      <c r="A117" s="2">
        <v>104</v>
      </c>
      <c r="B117" s="7" t="s">
        <v>506</v>
      </c>
      <c r="C117" s="2" t="s">
        <v>507</v>
      </c>
      <c r="D117" s="2" t="s">
        <v>508</v>
      </c>
      <c r="E117" s="8" t="s">
        <v>41</v>
      </c>
      <c r="F117" s="14" t="s">
        <v>13</v>
      </c>
      <c r="G117" s="10">
        <v>2</v>
      </c>
      <c r="H117" s="10">
        <v>46</v>
      </c>
      <c r="I117" s="11">
        <v>0</v>
      </c>
      <c r="J117" s="10" t="s">
        <v>509</v>
      </c>
      <c r="K117" s="12" t="s">
        <v>651</v>
      </c>
      <c r="L117" s="61">
        <f t="shared" si="5"/>
        <v>1922.6348837209302</v>
      </c>
      <c r="M117" s="61">
        <f t="shared" si="7"/>
        <v>7124.4495511669656</v>
      </c>
      <c r="N117" s="29"/>
      <c r="O117" s="61">
        <f t="shared" si="6"/>
        <v>9047.0844348878964</v>
      </c>
    </row>
    <row r="118" spans="1:15" ht="22.5" x14ac:dyDescent="0.25">
      <c r="A118" s="2">
        <v>105</v>
      </c>
      <c r="B118" s="7" t="s">
        <v>506</v>
      </c>
      <c r="C118" s="2" t="s">
        <v>510</v>
      </c>
      <c r="D118" s="2" t="s">
        <v>511</v>
      </c>
      <c r="E118" s="8" t="s">
        <v>512</v>
      </c>
      <c r="F118" s="14" t="s">
        <v>13</v>
      </c>
      <c r="G118" s="10">
        <v>2</v>
      </c>
      <c r="H118" s="10">
        <v>30</v>
      </c>
      <c r="I118" s="11">
        <v>0</v>
      </c>
      <c r="J118" s="10" t="s">
        <v>513</v>
      </c>
      <c r="K118" s="4" t="s">
        <v>514</v>
      </c>
      <c r="L118" s="61">
        <f t="shared" si="5"/>
        <v>1922.6348837209302</v>
      </c>
      <c r="M118" s="61">
        <f t="shared" si="7"/>
        <v>7124.4495511669656</v>
      </c>
      <c r="N118" s="29"/>
      <c r="O118" s="61">
        <f t="shared" si="6"/>
        <v>9047.0844348878964</v>
      </c>
    </row>
    <row r="119" spans="1:15" ht="22.5" x14ac:dyDescent="0.25">
      <c r="A119" s="2">
        <v>106</v>
      </c>
      <c r="B119" s="7" t="s">
        <v>515</v>
      </c>
      <c r="C119" s="2" t="s">
        <v>652</v>
      </c>
      <c r="D119" s="2" t="s">
        <v>653</v>
      </c>
      <c r="E119" s="8" t="s">
        <v>734</v>
      </c>
      <c r="F119" s="7" t="s">
        <v>13</v>
      </c>
      <c r="G119" s="10">
        <v>2</v>
      </c>
      <c r="H119" s="10">
        <v>38</v>
      </c>
      <c r="I119" s="11">
        <v>0</v>
      </c>
      <c r="J119" s="10" t="s">
        <v>516</v>
      </c>
      <c r="K119" s="4" t="s">
        <v>654</v>
      </c>
      <c r="L119" s="61">
        <f t="shared" si="5"/>
        <v>1922.6348837209302</v>
      </c>
      <c r="M119" s="61">
        <f t="shared" si="7"/>
        <v>7124.4495511669656</v>
      </c>
      <c r="N119" s="29"/>
      <c r="O119" s="61">
        <f t="shared" si="6"/>
        <v>9047.0844348878964</v>
      </c>
    </row>
    <row r="120" spans="1:15" ht="22.5" x14ac:dyDescent="0.25">
      <c r="A120" s="2">
        <v>107</v>
      </c>
      <c r="B120" s="7" t="s">
        <v>515</v>
      </c>
      <c r="C120" s="2" t="s">
        <v>517</v>
      </c>
      <c r="D120" s="2" t="s">
        <v>518</v>
      </c>
      <c r="E120" s="8" t="s">
        <v>519</v>
      </c>
      <c r="F120" s="7" t="s">
        <v>13</v>
      </c>
      <c r="G120" s="10">
        <v>1</v>
      </c>
      <c r="H120" s="10">
        <v>29</v>
      </c>
      <c r="I120" s="11">
        <v>0</v>
      </c>
      <c r="J120" s="10" t="s">
        <v>520</v>
      </c>
      <c r="K120" s="3" t="s">
        <v>521</v>
      </c>
      <c r="L120" s="61">
        <f t="shared" si="5"/>
        <v>1922.6348837209302</v>
      </c>
      <c r="M120" s="61">
        <f t="shared" si="7"/>
        <v>3562.2247755834828</v>
      </c>
      <c r="N120" s="29"/>
      <c r="O120" s="61">
        <f t="shared" si="6"/>
        <v>5484.8596593044131</v>
      </c>
    </row>
    <row r="121" spans="1:15" ht="22.5" x14ac:dyDescent="0.25">
      <c r="A121" s="2">
        <v>108</v>
      </c>
      <c r="B121" s="7" t="s">
        <v>522</v>
      </c>
      <c r="C121" s="2" t="s">
        <v>280</v>
      </c>
      <c r="D121" s="2" t="s">
        <v>523</v>
      </c>
      <c r="E121" s="8" t="s">
        <v>524</v>
      </c>
      <c r="F121" s="7" t="s">
        <v>13</v>
      </c>
      <c r="G121" s="10">
        <v>1</v>
      </c>
      <c r="H121" s="10">
        <v>20</v>
      </c>
      <c r="I121" s="11">
        <v>0</v>
      </c>
      <c r="J121" s="10" t="s">
        <v>525</v>
      </c>
      <c r="K121" s="4" t="s">
        <v>526</v>
      </c>
      <c r="L121" s="61">
        <f t="shared" si="5"/>
        <v>1922.6348837209302</v>
      </c>
      <c r="M121" s="61">
        <f t="shared" si="7"/>
        <v>3562.2247755834828</v>
      </c>
      <c r="N121" s="29"/>
      <c r="O121" s="61">
        <f t="shared" si="6"/>
        <v>5484.8596593044131</v>
      </c>
    </row>
    <row r="122" spans="1:15" ht="33.75" x14ac:dyDescent="0.25">
      <c r="A122" s="2">
        <v>109</v>
      </c>
      <c r="B122" s="7" t="s">
        <v>522</v>
      </c>
      <c r="C122" s="2" t="s">
        <v>527</v>
      </c>
      <c r="D122" s="2" t="s">
        <v>528</v>
      </c>
      <c r="E122" s="8" t="s">
        <v>726</v>
      </c>
      <c r="F122" s="7" t="s">
        <v>13</v>
      </c>
      <c r="G122" s="10">
        <v>2</v>
      </c>
      <c r="H122" s="10">
        <v>50</v>
      </c>
      <c r="I122" s="11">
        <v>0</v>
      </c>
      <c r="J122" s="10" t="s">
        <v>529</v>
      </c>
      <c r="K122" s="4" t="s">
        <v>530</v>
      </c>
      <c r="L122" s="61">
        <f t="shared" si="5"/>
        <v>1922.6348837209302</v>
      </c>
      <c r="M122" s="61">
        <f t="shared" si="7"/>
        <v>7124.4495511669656</v>
      </c>
      <c r="N122" s="29"/>
      <c r="O122" s="61">
        <f t="shared" si="6"/>
        <v>9047.0844348878964</v>
      </c>
    </row>
    <row r="123" spans="1:15" ht="31.5" customHeight="1" x14ac:dyDescent="0.25">
      <c r="A123" s="2">
        <v>110</v>
      </c>
      <c r="B123" s="7" t="s">
        <v>522</v>
      </c>
      <c r="C123" s="2" t="s">
        <v>146</v>
      </c>
      <c r="D123" s="2" t="s">
        <v>531</v>
      </c>
      <c r="E123" s="8" t="s">
        <v>726</v>
      </c>
      <c r="F123" s="7" t="s">
        <v>13</v>
      </c>
      <c r="G123" s="10">
        <v>2</v>
      </c>
      <c r="H123" s="10">
        <v>50</v>
      </c>
      <c r="I123" s="11">
        <v>0</v>
      </c>
      <c r="J123" s="10" t="s">
        <v>532</v>
      </c>
      <c r="K123" s="4" t="s">
        <v>530</v>
      </c>
      <c r="L123" s="61">
        <f t="shared" si="5"/>
        <v>1922.6348837209302</v>
      </c>
      <c r="M123" s="61">
        <f t="shared" si="7"/>
        <v>7124.4495511669656</v>
      </c>
      <c r="N123" s="29"/>
      <c r="O123" s="61">
        <f t="shared" si="6"/>
        <v>9047.0844348878964</v>
      </c>
    </row>
    <row r="124" spans="1:15" ht="29.25" customHeight="1" x14ac:dyDescent="0.25">
      <c r="A124" s="2">
        <v>111</v>
      </c>
      <c r="B124" s="7" t="s">
        <v>533</v>
      </c>
      <c r="C124" s="2" t="s">
        <v>534</v>
      </c>
      <c r="D124" s="2" t="s">
        <v>535</v>
      </c>
      <c r="E124" s="8" t="s">
        <v>536</v>
      </c>
      <c r="F124" s="7" t="s">
        <v>13</v>
      </c>
      <c r="G124" s="10">
        <v>1</v>
      </c>
      <c r="H124" s="10">
        <v>17</v>
      </c>
      <c r="I124" s="11">
        <v>0</v>
      </c>
      <c r="J124" s="10" t="s">
        <v>537</v>
      </c>
      <c r="K124" s="3" t="s">
        <v>538</v>
      </c>
      <c r="L124" s="61">
        <f t="shared" si="5"/>
        <v>1922.6348837209302</v>
      </c>
      <c r="M124" s="61">
        <f t="shared" si="7"/>
        <v>3562.2247755834828</v>
      </c>
      <c r="N124" s="29"/>
      <c r="O124" s="61">
        <f t="shared" si="6"/>
        <v>5484.8596593044131</v>
      </c>
    </row>
    <row r="125" spans="1:15" ht="54" customHeight="1" x14ac:dyDescent="0.25">
      <c r="A125" s="2">
        <v>112</v>
      </c>
      <c r="B125" s="7" t="s">
        <v>533</v>
      </c>
      <c r="C125" s="2" t="s">
        <v>539</v>
      </c>
      <c r="D125" s="2" t="s">
        <v>540</v>
      </c>
      <c r="E125" s="8" t="s">
        <v>41</v>
      </c>
      <c r="F125" s="14" t="s">
        <v>13</v>
      </c>
      <c r="G125" s="10">
        <v>3</v>
      </c>
      <c r="H125" s="10">
        <v>73</v>
      </c>
      <c r="I125" s="11">
        <v>0</v>
      </c>
      <c r="J125" s="10" t="s">
        <v>541</v>
      </c>
      <c r="K125" s="3" t="s">
        <v>655</v>
      </c>
      <c r="L125" s="61">
        <f t="shared" si="5"/>
        <v>1922.6348837209302</v>
      </c>
      <c r="M125" s="61">
        <f t="shared" si="7"/>
        <v>10686.674326750448</v>
      </c>
      <c r="N125" s="29"/>
      <c r="O125" s="61">
        <f t="shared" si="6"/>
        <v>12609.309210471378</v>
      </c>
    </row>
    <row r="126" spans="1:15" ht="22.5" x14ac:dyDescent="0.25">
      <c r="A126" s="2">
        <v>113</v>
      </c>
      <c r="B126" s="7" t="s">
        <v>533</v>
      </c>
      <c r="C126" s="2" t="s">
        <v>542</v>
      </c>
      <c r="D126" s="2" t="s">
        <v>543</v>
      </c>
      <c r="E126" s="8" t="s">
        <v>735</v>
      </c>
      <c r="F126" s="14" t="s">
        <v>13</v>
      </c>
      <c r="G126" s="10">
        <v>3</v>
      </c>
      <c r="H126" s="10">
        <v>55</v>
      </c>
      <c r="I126" s="11">
        <v>0</v>
      </c>
      <c r="J126" s="10" t="s">
        <v>544</v>
      </c>
      <c r="K126" s="4" t="s">
        <v>545</v>
      </c>
      <c r="L126" s="61">
        <f t="shared" si="5"/>
        <v>1922.6348837209302</v>
      </c>
      <c r="M126" s="61">
        <f t="shared" si="7"/>
        <v>10686.674326750448</v>
      </c>
      <c r="N126" s="29"/>
      <c r="O126" s="61">
        <f t="shared" si="6"/>
        <v>12609.309210471378</v>
      </c>
    </row>
    <row r="127" spans="1:15" s="33" customFormat="1" ht="22.5" x14ac:dyDescent="0.25">
      <c r="A127" s="2">
        <v>114</v>
      </c>
      <c r="B127" s="7" t="s">
        <v>533</v>
      </c>
      <c r="C127" s="2" t="s">
        <v>546</v>
      </c>
      <c r="D127" s="2" t="s">
        <v>547</v>
      </c>
      <c r="E127" s="8" t="s">
        <v>548</v>
      </c>
      <c r="F127" s="7" t="s">
        <v>13</v>
      </c>
      <c r="G127" s="10">
        <v>1</v>
      </c>
      <c r="H127" s="10">
        <v>17</v>
      </c>
      <c r="I127" s="11">
        <v>0</v>
      </c>
      <c r="J127" s="10" t="s">
        <v>549</v>
      </c>
      <c r="K127" s="3" t="s">
        <v>550</v>
      </c>
      <c r="L127" s="61">
        <f t="shared" si="5"/>
        <v>1922.6348837209302</v>
      </c>
      <c r="M127" s="61">
        <f t="shared" si="7"/>
        <v>3562.2247755834828</v>
      </c>
      <c r="N127" s="2"/>
      <c r="O127" s="61">
        <f t="shared" si="6"/>
        <v>5484.8596593044131</v>
      </c>
    </row>
    <row r="128" spans="1:15" ht="45" x14ac:dyDescent="0.25">
      <c r="A128" s="2">
        <v>115</v>
      </c>
      <c r="B128" s="7" t="s">
        <v>551</v>
      </c>
      <c r="C128" s="2" t="s">
        <v>328</v>
      </c>
      <c r="D128" s="2" t="s">
        <v>552</v>
      </c>
      <c r="E128" s="8" t="s">
        <v>736</v>
      </c>
      <c r="F128" s="14" t="s">
        <v>13</v>
      </c>
      <c r="G128" s="10">
        <v>2</v>
      </c>
      <c r="H128" s="10">
        <v>45</v>
      </c>
      <c r="I128" s="11">
        <v>0</v>
      </c>
      <c r="J128" s="10" t="s">
        <v>553</v>
      </c>
      <c r="K128" s="3" t="s">
        <v>656</v>
      </c>
      <c r="L128" s="61">
        <f t="shared" si="5"/>
        <v>1922.6348837209302</v>
      </c>
      <c r="M128" s="61">
        <f t="shared" si="7"/>
        <v>7124.4495511669656</v>
      </c>
      <c r="N128" s="29"/>
      <c r="O128" s="61">
        <f t="shared" si="6"/>
        <v>9047.0844348878964</v>
      </c>
    </row>
    <row r="129" spans="1:94" ht="22.5" x14ac:dyDescent="0.25">
      <c r="A129" s="2">
        <v>116</v>
      </c>
      <c r="B129" s="7" t="s">
        <v>554</v>
      </c>
      <c r="C129" s="2" t="s">
        <v>555</v>
      </c>
      <c r="D129" s="2" t="s">
        <v>556</v>
      </c>
      <c r="E129" s="8" t="s">
        <v>732</v>
      </c>
      <c r="F129" s="7" t="s">
        <v>13</v>
      </c>
      <c r="G129" s="10">
        <v>2</v>
      </c>
      <c r="H129" s="10">
        <v>36</v>
      </c>
      <c r="I129" s="11">
        <v>0</v>
      </c>
      <c r="J129" s="10" t="s">
        <v>657</v>
      </c>
      <c r="K129" s="3" t="s">
        <v>658</v>
      </c>
      <c r="L129" s="61">
        <f t="shared" si="5"/>
        <v>1922.6348837209302</v>
      </c>
      <c r="M129" s="61">
        <f t="shared" si="7"/>
        <v>7124.4495511669656</v>
      </c>
      <c r="N129" s="29"/>
      <c r="O129" s="61">
        <f t="shared" si="6"/>
        <v>9047.0844348878964</v>
      </c>
    </row>
    <row r="130" spans="1:94" ht="31.5" customHeight="1" x14ac:dyDescent="0.25">
      <c r="A130" s="2">
        <v>117</v>
      </c>
      <c r="B130" s="7" t="s">
        <v>557</v>
      </c>
      <c r="C130" s="2" t="s">
        <v>558</v>
      </c>
      <c r="D130" s="2" t="s">
        <v>559</v>
      </c>
      <c r="E130" s="8" t="s">
        <v>560</v>
      </c>
      <c r="F130" s="7" t="s">
        <v>13</v>
      </c>
      <c r="G130" s="10">
        <v>1</v>
      </c>
      <c r="H130" s="10">
        <v>15</v>
      </c>
      <c r="I130" s="11">
        <v>0</v>
      </c>
      <c r="J130" s="10" t="s">
        <v>561</v>
      </c>
      <c r="K130" s="3" t="s">
        <v>562</v>
      </c>
      <c r="L130" s="61">
        <f t="shared" si="5"/>
        <v>1922.6348837209302</v>
      </c>
      <c r="M130" s="61">
        <f t="shared" si="7"/>
        <v>3562.2247755834828</v>
      </c>
      <c r="N130" s="29"/>
      <c r="O130" s="61">
        <f t="shared" si="6"/>
        <v>5484.8596593044131</v>
      </c>
    </row>
    <row r="131" spans="1:94" ht="31.5" customHeight="1" x14ac:dyDescent="0.25">
      <c r="A131" s="2">
        <v>118</v>
      </c>
      <c r="B131" s="7" t="s">
        <v>563</v>
      </c>
      <c r="C131" s="2" t="s">
        <v>564</v>
      </c>
      <c r="D131" s="2" t="s">
        <v>565</v>
      </c>
      <c r="E131" s="8" t="s">
        <v>737</v>
      </c>
      <c r="F131" s="14" t="s">
        <v>13</v>
      </c>
      <c r="G131" s="10">
        <v>2</v>
      </c>
      <c r="H131" s="10">
        <v>51</v>
      </c>
      <c r="I131" s="11">
        <v>0</v>
      </c>
      <c r="J131" s="10" t="s">
        <v>566</v>
      </c>
      <c r="K131" s="12" t="s">
        <v>659</v>
      </c>
      <c r="L131" s="61">
        <f t="shared" si="5"/>
        <v>1922.6348837209302</v>
      </c>
      <c r="M131" s="61">
        <f t="shared" si="7"/>
        <v>7124.4495511669656</v>
      </c>
      <c r="N131" s="29"/>
      <c r="O131" s="61">
        <f t="shared" si="6"/>
        <v>9047.0844348878964</v>
      </c>
    </row>
    <row r="132" spans="1:94" ht="45" x14ac:dyDescent="0.25">
      <c r="A132" s="2">
        <v>119</v>
      </c>
      <c r="B132" s="7" t="s">
        <v>567</v>
      </c>
      <c r="C132" s="2" t="s">
        <v>146</v>
      </c>
      <c r="D132" s="2" t="s">
        <v>568</v>
      </c>
      <c r="E132" s="8" t="s">
        <v>41</v>
      </c>
      <c r="F132" s="14" t="s">
        <v>13</v>
      </c>
      <c r="G132" s="10">
        <v>1</v>
      </c>
      <c r="H132" s="10">
        <v>28</v>
      </c>
      <c r="I132" s="11">
        <v>0</v>
      </c>
      <c r="J132" s="10" t="s">
        <v>569</v>
      </c>
      <c r="K132" s="3" t="s">
        <v>660</v>
      </c>
      <c r="L132" s="61">
        <f t="shared" si="5"/>
        <v>1922.6348837209302</v>
      </c>
      <c r="M132" s="61">
        <f t="shared" si="7"/>
        <v>3562.2247755834828</v>
      </c>
      <c r="N132" s="29"/>
      <c r="O132" s="61">
        <f t="shared" si="6"/>
        <v>5484.8596593044131</v>
      </c>
    </row>
    <row r="133" spans="1:94" s="33" customFormat="1" ht="33.75" x14ac:dyDescent="0.25">
      <c r="A133" s="2">
        <v>120</v>
      </c>
      <c r="B133" s="7" t="s">
        <v>570</v>
      </c>
      <c r="C133" s="2" t="s">
        <v>571</v>
      </c>
      <c r="D133" s="2" t="s">
        <v>572</v>
      </c>
      <c r="E133" s="8" t="s">
        <v>295</v>
      </c>
      <c r="F133" s="14" t="s">
        <v>13</v>
      </c>
      <c r="G133" s="10">
        <v>1</v>
      </c>
      <c r="H133" s="10">
        <v>28</v>
      </c>
      <c r="I133" s="11">
        <v>0</v>
      </c>
      <c r="J133" s="10" t="s">
        <v>573</v>
      </c>
      <c r="K133" s="4" t="s">
        <v>574</v>
      </c>
      <c r="L133" s="61">
        <f t="shared" si="5"/>
        <v>1922.6348837209302</v>
      </c>
      <c r="M133" s="61">
        <f t="shared" si="7"/>
        <v>3562.2247755834828</v>
      </c>
      <c r="N133" s="2"/>
      <c r="O133" s="61">
        <f t="shared" si="6"/>
        <v>5484.8596593044131</v>
      </c>
    </row>
    <row r="134" spans="1:94" ht="22.5" x14ac:dyDescent="0.2">
      <c r="A134" s="2">
        <v>121</v>
      </c>
      <c r="B134" s="7" t="s">
        <v>575</v>
      </c>
      <c r="C134" s="2" t="s">
        <v>576</v>
      </c>
      <c r="D134" s="2" t="s">
        <v>577</v>
      </c>
      <c r="E134" s="8" t="s">
        <v>578</v>
      </c>
      <c r="F134" s="7" t="s">
        <v>13</v>
      </c>
      <c r="G134" s="10">
        <v>1</v>
      </c>
      <c r="H134" s="10">
        <v>19</v>
      </c>
      <c r="I134" s="6" t="s">
        <v>199</v>
      </c>
      <c r="J134" s="10" t="s">
        <v>579</v>
      </c>
      <c r="K134" s="4" t="s">
        <v>580</v>
      </c>
      <c r="L134" s="61">
        <f t="shared" si="5"/>
        <v>1922.6348837209302</v>
      </c>
      <c r="M134" s="61">
        <f t="shared" si="7"/>
        <v>3562.2247755834828</v>
      </c>
      <c r="N134" s="63">
        <f>180623.33/59</f>
        <v>3061.4123728813556</v>
      </c>
      <c r="O134" s="61">
        <f t="shared" si="6"/>
        <v>8546.2720321857687</v>
      </c>
    </row>
    <row r="135" spans="1:94" s="33" customFormat="1" ht="48" customHeight="1" x14ac:dyDescent="0.25">
      <c r="A135" s="2">
        <v>122</v>
      </c>
      <c r="B135" s="46" t="s">
        <v>581</v>
      </c>
      <c r="C135" s="45" t="s">
        <v>582</v>
      </c>
      <c r="D135" s="45" t="s">
        <v>583</v>
      </c>
      <c r="E135" s="47" t="s">
        <v>584</v>
      </c>
      <c r="F135" s="48" t="s">
        <v>13</v>
      </c>
      <c r="G135" s="49">
        <v>3</v>
      </c>
      <c r="H135" s="49">
        <v>52</v>
      </c>
      <c r="I135" s="50">
        <v>0</v>
      </c>
      <c r="J135" s="49" t="s">
        <v>661</v>
      </c>
      <c r="K135" s="4" t="s">
        <v>585</v>
      </c>
      <c r="L135" s="61">
        <f t="shared" si="5"/>
        <v>1922.6348837209302</v>
      </c>
      <c r="M135" s="61">
        <f t="shared" si="7"/>
        <v>10686.674326750448</v>
      </c>
      <c r="N135" s="2"/>
      <c r="O135" s="61">
        <f t="shared" si="6"/>
        <v>12609.309210471378</v>
      </c>
    </row>
    <row r="136" spans="1:94" s="29" customFormat="1" ht="40.5" customHeight="1" x14ac:dyDescent="0.25">
      <c r="A136" s="2">
        <v>123</v>
      </c>
      <c r="B136" s="7" t="s">
        <v>52</v>
      </c>
      <c r="C136" s="2" t="s">
        <v>53</v>
      </c>
      <c r="D136" s="2" t="s">
        <v>54</v>
      </c>
      <c r="E136" s="8" t="s">
        <v>55</v>
      </c>
      <c r="F136" s="13" t="s">
        <v>56</v>
      </c>
      <c r="G136" s="10">
        <v>1</v>
      </c>
      <c r="H136" s="10">
        <v>26</v>
      </c>
      <c r="I136" s="11">
        <v>0</v>
      </c>
      <c r="J136" s="10" t="s">
        <v>57</v>
      </c>
      <c r="K136" s="3" t="s">
        <v>58</v>
      </c>
      <c r="L136" s="61">
        <f t="shared" si="5"/>
        <v>1922.6348837209302</v>
      </c>
      <c r="M136" s="61">
        <v>0</v>
      </c>
      <c r="O136" s="61">
        <f t="shared" si="6"/>
        <v>1922.6348837209302</v>
      </c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</row>
    <row r="137" spans="1:94" ht="22.5" x14ac:dyDescent="0.25">
      <c r="A137" s="2">
        <v>124</v>
      </c>
      <c r="B137" s="7" t="s">
        <v>10</v>
      </c>
      <c r="C137" s="2" t="s">
        <v>53</v>
      </c>
      <c r="D137" s="2" t="s">
        <v>59</v>
      </c>
      <c r="E137" s="8" t="s">
        <v>55</v>
      </c>
      <c r="F137" s="13" t="s">
        <v>56</v>
      </c>
      <c r="G137" s="10">
        <v>1</v>
      </c>
      <c r="H137" s="10">
        <v>26</v>
      </c>
      <c r="I137" s="11">
        <v>0</v>
      </c>
      <c r="J137" s="10" t="s">
        <v>60</v>
      </c>
      <c r="K137" s="3" t="s">
        <v>58</v>
      </c>
      <c r="L137" s="61">
        <f t="shared" si="5"/>
        <v>1922.6348837209302</v>
      </c>
      <c r="M137" s="61">
        <v>0</v>
      </c>
      <c r="N137" s="29"/>
      <c r="O137" s="61">
        <f t="shared" si="6"/>
        <v>1922.6348837209302</v>
      </c>
    </row>
    <row r="138" spans="1:94" ht="22.5" x14ac:dyDescent="0.25">
      <c r="A138" s="2">
        <v>125</v>
      </c>
      <c r="B138" s="7" t="s">
        <v>10</v>
      </c>
      <c r="C138" s="2" t="s">
        <v>53</v>
      </c>
      <c r="D138" s="2" t="s">
        <v>61</v>
      </c>
      <c r="E138" s="8" t="s">
        <v>55</v>
      </c>
      <c r="F138" s="13" t="s">
        <v>56</v>
      </c>
      <c r="G138" s="10">
        <v>2</v>
      </c>
      <c r="H138" s="10">
        <v>32</v>
      </c>
      <c r="I138" s="11">
        <v>0</v>
      </c>
      <c r="J138" s="10" t="s">
        <v>62</v>
      </c>
      <c r="K138" s="3" t="s">
        <v>58</v>
      </c>
      <c r="L138" s="61">
        <f t="shared" si="5"/>
        <v>1922.6348837209302</v>
      </c>
      <c r="M138" s="61">
        <v>0</v>
      </c>
      <c r="N138" s="29"/>
      <c r="O138" s="61">
        <f t="shared" si="6"/>
        <v>1922.6348837209302</v>
      </c>
    </row>
    <row r="139" spans="1:94" s="33" customFormat="1" ht="33.75" x14ac:dyDescent="0.25">
      <c r="A139" s="2">
        <v>126</v>
      </c>
      <c r="B139" s="7" t="s">
        <v>10</v>
      </c>
      <c r="C139" s="2" t="s">
        <v>98</v>
      </c>
      <c r="D139" s="2" t="s">
        <v>99</v>
      </c>
      <c r="E139" s="8" t="s">
        <v>100</v>
      </c>
      <c r="F139" s="15" t="s">
        <v>56</v>
      </c>
      <c r="G139" s="10">
        <v>1</v>
      </c>
      <c r="H139" s="10">
        <v>18</v>
      </c>
      <c r="I139" s="11">
        <v>0</v>
      </c>
      <c r="J139" s="10" t="s">
        <v>101</v>
      </c>
      <c r="K139" s="12" t="s">
        <v>102</v>
      </c>
      <c r="L139" s="61">
        <f t="shared" si="5"/>
        <v>1922.6348837209302</v>
      </c>
      <c r="M139" s="61">
        <v>0</v>
      </c>
      <c r="N139" s="2"/>
      <c r="O139" s="61">
        <f t="shared" si="6"/>
        <v>1922.6348837209302</v>
      </c>
    </row>
    <row r="140" spans="1:94" ht="45" x14ac:dyDescent="0.25">
      <c r="A140" s="2">
        <v>127</v>
      </c>
      <c r="B140" s="7" t="s">
        <v>10</v>
      </c>
      <c r="C140" s="2" t="s">
        <v>116</v>
      </c>
      <c r="D140" s="2" t="s">
        <v>117</v>
      </c>
      <c r="E140" s="8" t="s">
        <v>118</v>
      </c>
      <c r="F140" s="15" t="s">
        <v>56</v>
      </c>
      <c r="G140" s="10">
        <v>1</v>
      </c>
      <c r="H140" s="10">
        <v>15</v>
      </c>
      <c r="I140" s="11">
        <v>0</v>
      </c>
      <c r="J140" s="10" t="s">
        <v>119</v>
      </c>
      <c r="K140" s="12" t="s">
        <v>120</v>
      </c>
      <c r="L140" s="61">
        <f t="shared" si="5"/>
        <v>1922.6348837209302</v>
      </c>
      <c r="M140" s="61">
        <v>0</v>
      </c>
      <c r="N140" s="29"/>
      <c r="O140" s="61">
        <f t="shared" si="6"/>
        <v>1922.6348837209302</v>
      </c>
    </row>
    <row r="141" spans="1:94" ht="22.5" x14ac:dyDescent="0.25">
      <c r="A141" s="2">
        <v>128</v>
      </c>
      <c r="B141" s="7" t="s">
        <v>10</v>
      </c>
      <c r="C141" s="2" t="s">
        <v>121</v>
      </c>
      <c r="D141" s="2" t="s">
        <v>122</v>
      </c>
      <c r="E141" s="8" t="s">
        <v>738</v>
      </c>
      <c r="F141" s="13" t="s">
        <v>56</v>
      </c>
      <c r="G141" s="10">
        <v>2</v>
      </c>
      <c r="H141" s="10">
        <v>50</v>
      </c>
      <c r="I141" s="11">
        <v>0</v>
      </c>
      <c r="J141" s="10" t="s">
        <v>123</v>
      </c>
      <c r="K141" s="4" t="s">
        <v>124</v>
      </c>
      <c r="L141" s="61">
        <f t="shared" si="5"/>
        <v>1922.6348837209302</v>
      </c>
      <c r="M141" s="61">
        <v>0</v>
      </c>
      <c r="N141" s="29"/>
      <c r="O141" s="61">
        <f t="shared" si="6"/>
        <v>1922.6348837209302</v>
      </c>
    </row>
    <row r="142" spans="1:94" ht="22.5" x14ac:dyDescent="0.25">
      <c r="A142" s="2">
        <v>129</v>
      </c>
      <c r="B142" s="7" t="s">
        <v>10</v>
      </c>
      <c r="C142" s="2" t="s">
        <v>172</v>
      </c>
      <c r="D142" s="2" t="s">
        <v>173</v>
      </c>
      <c r="E142" s="8" t="s">
        <v>174</v>
      </c>
      <c r="F142" s="18" t="s">
        <v>56</v>
      </c>
      <c r="G142" s="10">
        <v>1</v>
      </c>
      <c r="H142" s="10">
        <v>27</v>
      </c>
      <c r="I142" s="11">
        <v>0</v>
      </c>
      <c r="J142" s="10" t="s">
        <v>175</v>
      </c>
      <c r="K142" s="4" t="s">
        <v>176</v>
      </c>
      <c r="L142" s="61">
        <f t="shared" si="5"/>
        <v>1922.6348837209302</v>
      </c>
      <c r="M142" s="61">
        <v>0</v>
      </c>
      <c r="N142" s="29"/>
      <c r="O142" s="61">
        <f t="shared" si="6"/>
        <v>1922.6348837209302</v>
      </c>
    </row>
    <row r="143" spans="1:94" s="33" customFormat="1" ht="22.5" x14ac:dyDescent="0.25">
      <c r="A143" s="2">
        <v>130</v>
      </c>
      <c r="B143" s="7" t="s">
        <v>10</v>
      </c>
      <c r="C143" s="2" t="s">
        <v>177</v>
      </c>
      <c r="D143" s="2" t="s">
        <v>178</v>
      </c>
      <c r="E143" s="8" t="s">
        <v>179</v>
      </c>
      <c r="F143" s="18" t="s">
        <v>56</v>
      </c>
      <c r="G143" s="10">
        <v>2</v>
      </c>
      <c r="H143" s="10">
        <v>43</v>
      </c>
      <c r="I143" s="11">
        <v>0</v>
      </c>
      <c r="J143" s="10" t="s">
        <v>180</v>
      </c>
      <c r="K143" s="4" t="s">
        <v>181</v>
      </c>
      <c r="L143" s="61">
        <f t="shared" ref="L143:L145" si="8">496039.8/258</f>
        <v>1922.6348837209302</v>
      </c>
      <c r="M143" s="61">
        <v>0</v>
      </c>
      <c r="N143" s="2"/>
      <c r="O143" s="61">
        <f t="shared" ref="O143:O145" si="9">SUM(L143:N143)</f>
        <v>1922.6348837209302</v>
      </c>
    </row>
    <row r="144" spans="1:94" ht="45" x14ac:dyDescent="0.25">
      <c r="A144" s="2">
        <v>131</v>
      </c>
      <c r="B144" s="7" t="s">
        <v>195</v>
      </c>
      <c r="C144" s="2" t="s">
        <v>222</v>
      </c>
      <c r="D144" s="2" t="s">
        <v>223</v>
      </c>
      <c r="E144" s="8" t="s">
        <v>224</v>
      </c>
      <c r="F144" s="25" t="s">
        <v>56</v>
      </c>
      <c r="G144" s="10">
        <v>1</v>
      </c>
      <c r="H144" s="10">
        <v>22</v>
      </c>
      <c r="I144" s="11">
        <v>0</v>
      </c>
      <c r="J144" s="10" t="s">
        <v>225</v>
      </c>
      <c r="K144" s="3" t="s">
        <v>226</v>
      </c>
      <c r="L144" s="61">
        <f t="shared" si="8"/>
        <v>1922.6348837209302</v>
      </c>
      <c r="M144" s="61">
        <v>0</v>
      </c>
      <c r="N144" s="29"/>
      <c r="O144" s="61">
        <f t="shared" si="9"/>
        <v>1922.6348837209302</v>
      </c>
    </row>
    <row r="145" spans="1:15" ht="22.5" x14ac:dyDescent="0.25">
      <c r="A145" s="2">
        <v>132</v>
      </c>
      <c r="B145" s="7" t="s">
        <v>377</v>
      </c>
      <c r="C145" s="2" t="s">
        <v>412</v>
      </c>
      <c r="D145" s="2" t="s">
        <v>413</v>
      </c>
      <c r="E145" s="8" t="s">
        <v>414</v>
      </c>
      <c r="F145" s="27" t="s">
        <v>56</v>
      </c>
      <c r="G145" s="10">
        <v>1</v>
      </c>
      <c r="H145" s="10">
        <v>23</v>
      </c>
      <c r="I145" s="11">
        <v>0</v>
      </c>
      <c r="J145" s="10" t="s">
        <v>415</v>
      </c>
      <c r="K145" s="3" t="s">
        <v>416</v>
      </c>
      <c r="L145" s="61">
        <f t="shared" si="8"/>
        <v>1922.6348837209302</v>
      </c>
      <c r="M145" s="61">
        <v>0</v>
      </c>
      <c r="N145" s="29"/>
      <c r="O145" s="61">
        <f t="shared" si="9"/>
        <v>1922.6348837209302</v>
      </c>
    </row>
    <row r="146" spans="1:15" ht="27.75" customHeight="1" x14ac:dyDescent="0.2">
      <c r="A146" s="2"/>
      <c r="B146" s="29"/>
      <c r="C146" s="29"/>
      <c r="D146" s="29"/>
      <c r="E146" s="30"/>
      <c r="F146" s="29"/>
      <c r="G146" s="43">
        <f>SUM(G14:G145)</f>
        <v>287</v>
      </c>
      <c r="H146" s="43">
        <f t="shared" ref="H146" si="10">SUM(H14:H145)</f>
        <v>6264</v>
      </c>
      <c r="I146" s="43" t="s">
        <v>719</v>
      </c>
      <c r="J146" s="31"/>
      <c r="K146" s="32"/>
      <c r="L146" s="62">
        <f>SUM(L14:L145)</f>
        <v>253787.80465116253</v>
      </c>
      <c r="M146" s="62">
        <f>SUM(M14:M145)</f>
        <v>976049.5885098743</v>
      </c>
      <c r="N146" s="62">
        <f>SUM(N13:N145)</f>
        <v>73473.868474576288</v>
      </c>
      <c r="O146" s="80">
        <f>SUM(O14:O145)</f>
        <v>1303311.2616356113</v>
      </c>
    </row>
    <row r="148" spans="1:15" ht="19.5" customHeight="1" x14ac:dyDescent="0.2">
      <c r="M148" s="121" t="s">
        <v>741</v>
      </c>
      <c r="N148" s="122"/>
    </row>
    <row r="149" spans="1:15" ht="15" x14ac:dyDescent="0.2">
      <c r="M149" s="121" t="s">
        <v>708</v>
      </c>
      <c r="N149" s="122"/>
    </row>
    <row r="150" spans="1:15" ht="4.5" customHeight="1" x14ac:dyDescent="0.2"/>
    <row r="151" spans="1:15" ht="33.75" customHeight="1" x14ac:dyDescent="0.2">
      <c r="B151" s="119" t="s">
        <v>711</v>
      </c>
      <c r="C151" s="120"/>
      <c r="D151" s="120"/>
    </row>
    <row r="154" spans="1:15" x14ac:dyDescent="0.25">
      <c r="A154" s="37"/>
      <c r="E154" s="37"/>
      <c r="G154" s="37"/>
      <c r="H154" s="37"/>
      <c r="I154" s="37"/>
      <c r="J154" s="37"/>
      <c r="K154" s="37"/>
    </row>
    <row r="155" spans="1:15" x14ac:dyDescent="0.25">
      <c r="A155" s="37"/>
      <c r="E155" s="37"/>
      <c r="G155" s="37"/>
      <c r="H155" s="37"/>
      <c r="I155" s="37"/>
      <c r="J155" s="37"/>
      <c r="K155" s="37"/>
    </row>
    <row r="156" spans="1:15" x14ac:dyDescent="0.25">
      <c r="A156" s="37"/>
      <c r="E156" s="37"/>
      <c r="G156" s="37"/>
      <c r="H156" s="37"/>
      <c r="I156" s="37"/>
      <c r="J156" s="37"/>
      <c r="K156" s="37"/>
    </row>
    <row r="157" spans="1:15" x14ac:dyDescent="0.25">
      <c r="A157" s="37"/>
      <c r="E157" s="37"/>
      <c r="G157" s="37"/>
      <c r="H157" s="37"/>
      <c r="I157" s="37"/>
      <c r="J157" s="37"/>
      <c r="K157" s="37"/>
    </row>
    <row r="158" spans="1:15" x14ac:dyDescent="0.25">
      <c r="A158" s="37"/>
      <c r="E158" s="37"/>
      <c r="G158" s="37"/>
      <c r="H158" s="37"/>
      <c r="I158" s="37"/>
      <c r="J158" s="37"/>
      <c r="K158" s="37"/>
    </row>
    <row r="159" spans="1:15" x14ac:dyDescent="0.25">
      <c r="A159" s="37"/>
      <c r="E159" s="37"/>
      <c r="G159" s="37"/>
      <c r="H159" s="37"/>
      <c r="I159" s="37"/>
      <c r="J159" s="37"/>
      <c r="K159" s="37"/>
    </row>
  </sheetData>
  <mergeCells count="11">
    <mergeCell ref="A5:D5"/>
    <mergeCell ref="A6:D6"/>
    <mergeCell ref="A2:O2"/>
    <mergeCell ref="A8:O8"/>
    <mergeCell ref="A1:O1"/>
    <mergeCell ref="B151:D151"/>
    <mergeCell ref="M148:N148"/>
    <mergeCell ref="M149:N149"/>
    <mergeCell ref="A7:I7"/>
    <mergeCell ref="A9:E9"/>
    <mergeCell ref="A12:K12"/>
  </mergeCells>
  <hyperlinks>
    <hyperlink ref="K23" r:id="rId1"/>
    <hyperlink ref="K74" r:id="rId2"/>
    <hyperlink ref="K54" r:id="rId3" display="fruttidoroscuolainf@tiscali.it"/>
    <hyperlink ref="K49" r:id="rId4"/>
    <hyperlink ref="K44" r:id="rId5" display="maternasanzio@libero.it"/>
    <hyperlink ref="K28" r:id="rId6" display="scuolamat.cadutigg@tiscali.it"/>
    <hyperlink ref="K16" r:id="rId7"/>
    <hyperlink ref="K31" r:id="rId8"/>
    <hyperlink ref="K82" r:id="rId9" display="mailto:monserrato.iro@tiscali.it"/>
    <hyperlink ref="K81" r:id="rId10" display="mailto:sm.ilgirotondo@tiscali.it"/>
    <hyperlink ref="K80" r:id="rId11"/>
    <hyperlink ref="K79" r:id="rId12"/>
    <hyperlink ref="K76" r:id="rId13" display="mailto:info@babylandiasrl.com"/>
    <hyperlink ref="K75" r:id="rId14"/>
    <hyperlink ref="K73" r:id="rId15"/>
    <hyperlink ref="K72" r:id="rId16" display="mailto:asilo.guasila@tiscali.it"/>
    <hyperlink ref="K71" r:id="rId17" display="superiora.gonnos@cottolengo.org"/>
    <hyperlink ref="K70" r:id="rId18" display="mailto:osuore@tiscali.it"/>
    <hyperlink ref="K69" r:id="rId19" display="materna.caterina@tiscali.it "/>
    <hyperlink ref="K66" r:id="rId20" display="mailto:lafiaba.domus@tiscali.it"/>
    <hyperlink ref="K65" r:id="rId21"/>
    <hyperlink ref="K64" r:id="rId22" display="mailto:scmtsangiuseppe@tiscali.it"/>
    <hyperlink ref="K63" r:id="rId23" display="scuola.priniolanda@tiscali.it   "/>
    <hyperlink ref="K62" r:id="rId24" display="dormiglione86@virgilio.it"/>
    <hyperlink ref="K59" r:id="rId25"/>
    <hyperlink ref="K55" r:id="rId26"/>
    <hyperlink ref="K53" r:id="rId27" display="infanziaprincipiepiemon@tiscali.it "/>
    <hyperlink ref="K26" r:id="rId28"/>
    <hyperlink ref="K46" r:id="rId29" display="mailto:scuolainfprovvscuore@tiscali.it"/>
    <hyperlink ref="K45" r:id="rId30" display="mailto:scuolamat.medaglia@libero.it"/>
    <hyperlink ref="K42" r:id="rId31" display="mailto:materna.canelles@tiscali.it"/>
    <hyperlink ref="K40" r:id="rId32" display="asf.infabimbo.ca@tiscali.it           "/>
    <hyperlink ref="K21" r:id="rId33" display="mailto:scuola.mercede@virgilio.it"/>
    <hyperlink ref="K39" r:id="rId34"/>
    <hyperlink ref="K38" r:id="rId35" display="mailto:asilo.carlofelice@tiscali.it"/>
    <hyperlink ref="K37" r:id="rId36" display="mailto:sc.infanziaipulcini@tiscali.it"/>
    <hyperlink ref="K36" r:id="rId37"/>
    <hyperlink ref="K35" r:id="rId38"/>
    <hyperlink ref="K34" r:id="rId39"/>
    <hyperlink ref="K33" r:id="rId40"/>
    <hyperlink ref="K20" r:id="rId41" display="mercedarie.scuola@gmail.com"/>
    <hyperlink ref="K32" r:id="rId42" display="mailto:scuola.ipini@tiscali.it"/>
    <hyperlink ref="K30" r:id="rId43"/>
    <hyperlink ref="K29" r:id="rId44"/>
    <hyperlink ref="K19" r:id="rId45" display="scmtgesubambino@libero.it         "/>
    <hyperlink ref="K17" r:id="rId46" display="mailto:maternapiovella@tiscali.it"/>
    <hyperlink ref="K15" r:id="rId47" display="mailto:infanzia.terzaeta@tiscali.it"/>
    <hyperlink ref="K14" r:id="rId48"/>
    <hyperlink ref="K24" r:id="rId49"/>
    <hyperlink ref="K48" r:id="rId50"/>
    <hyperlink ref="K56" r:id="rId51"/>
    <hyperlink ref="K18" r:id="rId52"/>
    <hyperlink ref="K60" r:id="rId53" display="asilosanvincenzo@alice.it"/>
    <hyperlink ref="K61" r:id="rId54" display="asilocollinas@tiscali.it"/>
    <hyperlink ref="K77" r:id="rId55"/>
    <hyperlink ref="K67" r:id="rId56"/>
    <hyperlink ref="K52" r:id="rId57"/>
    <hyperlink ref="K68" r:id="rId58"/>
    <hyperlink ref="K78" r:id="rId59"/>
    <hyperlink ref="K27" r:id="rId60"/>
    <hyperlink ref="K47" r:id="rId61"/>
    <hyperlink ref="K58" r:id="rId62"/>
    <hyperlink ref="K41" r:id="rId63"/>
    <hyperlink ref="K57" r:id="rId64"/>
    <hyperlink ref="K43" r:id="rId65"/>
    <hyperlink ref="K22" r:id="rId66"/>
    <hyperlink ref="K25" r:id="rId67"/>
    <hyperlink ref="K50" r:id="rId68"/>
    <hyperlink ref="K51" r:id="rId69"/>
    <hyperlink ref="K83" r:id="rId70"/>
    <hyperlink ref="K96" r:id="rId71"/>
    <hyperlink ref="K101" r:id="rId72"/>
    <hyperlink ref="K124" r:id="rId73"/>
    <hyperlink ref="K99" r:id="rId74"/>
    <hyperlink ref="K87" r:id="rId75" display="scuolamaternasanvincenzo@virgilio.it"/>
    <hyperlink ref="K130" r:id="rId76"/>
    <hyperlink ref="K129" r:id="rId77"/>
    <hyperlink ref="K121" r:id="rId78"/>
    <hyperlink ref="K102" r:id="rId79"/>
    <hyperlink ref="K98" r:id="rId80"/>
    <hyperlink ref="K90" r:id="rId81"/>
    <hyperlink ref="K89" r:id="rId82"/>
    <hyperlink ref="K135" r:id="rId83"/>
    <hyperlink ref="K116" r:id="rId84"/>
    <hyperlink ref="K125" r:id="rId85" display="infanziapusceddu@tiscali.it"/>
    <hyperlink ref="K84" r:id="rId86"/>
    <hyperlink ref="K113" r:id="rId87"/>
    <hyperlink ref="K126" r:id="rId88"/>
    <hyperlink ref="K115" r:id="rId89"/>
    <hyperlink ref="K120" r:id="rId90"/>
    <hyperlink ref="K134" r:id="rId91"/>
    <hyperlink ref="K127" r:id="rId92"/>
    <hyperlink ref="K100" r:id="rId93"/>
    <hyperlink ref="K112" r:id="rId94"/>
    <hyperlink ref="K103" r:id="rId95"/>
    <hyperlink ref="K85" r:id="rId96"/>
    <hyperlink ref="K86" r:id="rId97" display="mailto:scuola.corongiu@tiscali.it"/>
    <hyperlink ref="K91" r:id="rId98" display="mailto:sc.infanzia.steresa@tiscali.it"/>
    <hyperlink ref="K93" r:id="rId99" display="mailto:asilo.steria@tiscali.it"/>
    <hyperlink ref="K94" r:id="rId100"/>
    <hyperlink ref="K95" r:id="rId101"/>
    <hyperlink ref="K97" r:id="rId102" display="infanziasf@tiscali.it"/>
    <hyperlink ref="K104" r:id="rId103" display="mailto:sm.pcdp-sansperate@libero.it"/>
    <hyperlink ref="K105" r:id="rId104" display="mailto:scuolampiadisavoia@tiscali.it"/>
    <hyperlink ref="K106" r:id="rId105" display="mailto:sanluri.ira@tiscali.it"/>
    <hyperlink ref="K107" r:id="rId106"/>
    <hyperlink ref="K108" r:id="rId107" display="mailto:pudducrobeddu@tiscali.it"/>
    <hyperlink ref="K109" r:id="rId108" display="mailto:maternacim@tiscali.it"/>
    <hyperlink ref="K110" r:id="rId109"/>
    <hyperlink ref="K111" r:id="rId110" display="mailto:scuolamaternabva@tiscali.it"/>
    <hyperlink ref="K114" r:id="rId111" display="maternaputzuloddo@tiscali.it "/>
    <hyperlink ref="K117" r:id="rId112" display="mailto:scuolaeroicicaduti@tiscali.it"/>
    <hyperlink ref="K119" r:id="rId113"/>
    <hyperlink ref="K128" r:id="rId114" display="solemir@alice.it "/>
    <hyperlink ref="K131" r:id="rId115" display="mailto:lascitomauri@virgilio.it"/>
    <hyperlink ref="K133" r:id="rId116"/>
    <hyperlink ref="K92" r:id="rId117"/>
    <hyperlink ref="K132" r:id="rId118" display="infanzia.s.famiglia@tiscali.it"/>
    <hyperlink ref="K123" r:id="rId119"/>
    <hyperlink ref="K122" r:id="rId120"/>
    <hyperlink ref="K88" r:id="rId121"/>
    <hyperlink ref="K118" r:id="rId122"/>
    <hyperlink ref="K136" r:id="rId123"/>
    <hyperlink ref="K137" r:id="rId124"/>
    <hyperlink ref="K138" r:id="rId125"/>
    <hyperlink ref="K139" r:id="rId126" display="mailto:babypar@tiscalinet.it"/>
    <hyperlink ref="K141" r:id="rId127"/>
    <hyperlink ref="K140" r:id="rId128" display="mailto:piccole.marmotte@tiscali.it"/>
    <hyperlink ref="K142" r:id="rId129"/>
    <hyperlink ref="K144" r:id="rId130"/>
    <hyperlink ref="K145" r:id="rId131"/>
    <hyperlink ref="K143" r:id="rId132"/>
  </hyperlinks>
  <pageMargins left="0.70866141732283472" right="0.70866141732283472" top="0.74803149606299213" bottom="0.74803149606299213" header="0.31496062992125984" footer="0.31496062992125984"/>
  <pageSetup paperSize="9" orientation="landscape" r:id="rId1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topLeftCell="A11" workbookViewId="0">
      <selection activeCell="K16" sqref="K16"/>
    </sheetView>
  </sheetViews>
  <sheetFormatPr defaultColWidth="10.7109375" defaultRowHeight="11.25" x14ac:dyDescent="0.25"/>
  <cols>
    <col min="1" max="1" width="3.42578125" style="38" customWidth="1"/>
    <col min="2" max="2" width="4.85546875" style="37" customWidth="1"/>
    <col min="3" max="3" width="12.140625" style="37" customWidth="1"/>
    <col min="4" max="4" width="9.7109375" style="37" customWidth="1"/>
    <col min="5" max="5" width="10.7109375" style="38" customWidth="1"/>
    <col min="6" max="6" width="7.5703125" style="37" bestFit="1" customWidth="1"/>
    <col min="7" max="8" width="10.7109375" style="37" customWidth="1"/>
    <col min="9" max="9" width="5.5703125" style="33" customWidth="1"/>
    <col min="10" max="10" width="8.140625" style="37" customWidth="1"/>
    <col min="11" max="11" width="8" style="37" customWidth="1"/>
    <col min="12" max="12" width="9" style="37" customWidth="1"/>
    <col min="13" max="13" width="12.7109375" style="37" customWidth="1"/>
    <col min="14" max="14" width="8.7109375" style="37" customWidth="1"/>
    <col min="15" max="19" width="10.7109375" style="37"/>
    <col min="20" max="20" width="12.7109375" style="37" customWidth="1"/>
    <col min="21" max="251" width="10.7109375" style="37"/>
    <col min="252" max="252" width="5.5703125" style="37" customWidth="1"/>
    <col min="253" max="253" width="7.85546875" style="37" customWidth="1"/>
    <col min="254" max="254" width="12.7109375" style="37" customWidth="1"/>
    <col min="255" max="255" width="9.7109375" style="37" customWidth="1"/>
    <col min="256" max="256" width="10.7109375" style="37" customWidth="1"/>
    <col min="257" max="257" width="12.140625" style="37" bestFit="1" customWidth="1"/>
    <col min="258" max="258" width="6.85546875" style="37" customWidth="1"/>
    <col min="259" max="259" width="5.140625" style="37" customWidth="1"/>
    <col min="260" max="260" width="5.7109375" style="37" customWidth="1"/>
    <col min="261" max="261" width="6.85546875" style="37" customWidth="1"/>
    <col min="262" max="265" width="10.7109375" style="37" customWidth="1"/>
    <col min="266" max="507" width="10.7109375" style="37"/>
    <col min="508" max="508" width="5.5703125" style="37" customWidth="1"/>
    <col min="509" max="509" width="7.85546875" style="37" customWidth="1"/>
    <col min="510" max="510" width="12.7109375" style="37" customWidth="1"/>
    <col min="511" max="511" width="9.7109375" style="37" customWidth="1"/>
    <col min="512" max="512" width="10.7109375" style="37" customWidth="1"/>
    <col min="513" max="513" width="12.140625" style="37" bestFit="1" customWidth="1"/>
    <col min="514" max="514" width="6.85546875" style="37" customWidth="1"/>
    <col min="515" max="515" width="5.140625" style="37" customWidth="1"/>
    <col min="516" max="516" width="5.7109375" style="37" customWidth="1"/>
    <col min="517" max="517" width="6.85546875" style="37" customWidth="1"/>
    <col min="518" max="521" width="10.7109375" style="37" customWidth="1"/>
    <col min="522" max="763" width="10.7109375" style="37"/>
    <col min="764" max="764" width="5.5703125" style="37" customWidth="1"/>
    <col min="765" max="765" width="7.85546875" style="37" customWidth="1"/>
    <col min="766" max="766" width="12.7109375" style="37" customWidth="1"/>
    <col min="767" max="767" width="9.7109375" style="37" customWidth="1"/>
    <col min="768" max="768" width="10.7109375" style="37" customWidth="1"/>
    <col min="769" max="769" width="12.140625" style="37" bestFit="1" customWidth="1"/>
    <col min="770" max="770" width="6.85546875" style="37" customWidth="1"/>
    <col min="771" max="771" width="5.140625" style="37" customWidth="1"/>
    <col min="772" max="772" width="5.7109375" style="37" customWidth="1"/>
    <col min="773" max="773" width="6.85546875" style="37" customWidth="1"/>
    <col min="774" max="777" width="10.7109375" style="37" customWidth="1"/>
    <col min="778" max="1019" width="10.7109375" style="37"/>
    <col min="1020" max="1020" width="5.5703125" style="37" customWidth="1"/>
    <col min="1021" max="1021" width="7.85546875" style="37" customWidth="1"/>
    <col min="1022" max="1022" width="12.7109375" style="37" customWidth="1"/>
    <col min="1023" max="1023" width="9.7109375" style="37" customWidth="1"/>
    <col min="1024" max="1024" width="10.7109375" style="37" customWidth="1"/>
    <col min="1025" max="1025" width="12.140625" style="37" bestFit="1" customWidth="1"/>
    <col min="1026" max="1026" width="6.85546875" style="37" customWidth="1"/>
    <col min="1027" max="1027" width="5.140625" style="37" customWidth="1"/>
    <col min="1028" max="1028" width="5.7109375" style="37" customWidth="1"/>
    <col min="1029" max="1029" width="6.85546875" style="37" customWidth="1"/>
    <col min="1030" max="1033" width="10.7109375" style="37" customWidth="1"/>
    <col min="1034" max="1275" width="10.7109375" style="37"/>
    <col min="1276" max="1276" width="5.5703125" style="37" customWidth="1"/>
    <col min="1277" max="1277" width="7.85546875" style="37" customWidth="1"/>
    <col min="1278" max="1278" width="12.7109375" style="37" customWidth="1"/>
    <col min="1279" max="1279" width="9.7109375" style="37" customWidth="1"/>
    <col min="1280" max="1280" width="10.7109375" style="37" customWidth="1"/>
    <col min="1281" max="1281" width="12.140625" style="37" bestFit="1" customWidth="1"/>
    <col min="1282" max="1282" width="6.85546875" style="37" customWidth="1"/>
    <col min="1283" max="1283" width="5.140625" style="37" customWidth="1"/>
    <col min="1284" max="1284" width="5.7109375" style="37" customWidth="1"/>
    <col min="1285" max="1285" width="6.85546875" style="37" customWidth="1"/>
    <col min="1286" max="1289" width="10.7109375" style="37" customWidth="1"/>
    <col min="1290" max="1531" width="10.7109375" style="37"/>
    <col min="1532" max="1532" width="5.5703125" style="37" customWidth="1"/>
    <col min="1533" max="1533" width="7.85546875" style="37" customWidth="1"/>
    <col min="1534" max="1534" width="12.7109375" style="37" customWidth="1"/>
    <col min="1535" max="1535" width="9.7109375" style="37" customWidth="1"/>
    <col min="1536" max="1536" width="10.7109375" style="37" customWidth="1"/>
    <col min="1537" max="1537" width="12.140625" style="37" bestFit="1" customWidth="1"/>
    <col min="1538" max="1538" width="6.85546875" style="37" customWidth="1"/>
    <col min="1539" max="1539" width="5.140625" style="37" customWidth="1"/>
    <col min="1540" max="1540" width="5.7109375" style="37" customWidth="1"/>
    <col min="1541" max="1541" width="6.85546875" style="37" customWidth="1"/>
    <col min="1542" max="1545" width="10.7109375" style="37" customWidth="1"/>
    <col min="1546" max="1787" width="10.7109375" style="37"/>
    <col min="1788" max="1788" width="5.5703125" style="37" customWidth="1"/>
    <col min="1789" max="1789" width="7.85546875" style="37" customWidth="1"/>
    <col min="1790" max="1790" width="12.7109375" style="37" customWidth="1"/>
    <col min="1791" max="1791" width="9.7109375" style="37" customWidth="1"/>
    <col min="1792" max="1792" width="10.7109375" style="37" customWidth="1"/>
    <col min="1793" max="1793" width="12.140625" style="37" bestFit="1" customWidth="1"/>
    <col min="1794" max="1794" width="6.85546875" style="37" customWidth="1"/>
    <col min="1795" max="1795" width="5.140625" style="37" customWidth="1"/>
    <col min="1796" max="1796" width="5.7109375" style="37" customWidth="1"/>
    <col min="1797" max="1797" width="6.85546875" style="37" customWidth="1"/>
    <col min="1798" max="1801" width="10.7109375" style="37" customWidth="1"/>
    <col min="1802" max="2043" width="10.7109375" style="37"/>
    <col min="2044" max="2044" width="5.5703125" style="37" customWidth="1"/>
    <col min="2045" max="2045" width="7.85546875" style="37" customWidth="1"/>
    <col min="2046" max="2046" width="12.7109375" style="37" customWidth="1"/>
    <col min="2047" max="2047" width="9.7109375" style="37" customWidth="1"/>
    <col min="2048" max="2048" width="10.7109375" style="37" customWidth="1"/>
    <col min="2049" max="2049" width="12.140625" style="37" bestFit="1" customWidth="1"/>
    <col min="2050" max="2050" width="6.85546875" style="37" customWidth="1"/>
    <col min="2051" max="2051" width="5.140625" style="37" customWidth="1"/>
    <col min="2052" max="2052" width="5.7109375" style="37" customWidth="1"/>
    <col min="2053" max="2053" width="6.85546875" style="37" customWidth="1"/>
    <col min="2054" max="2057" width="10.7109375" style="37" customWidth="1"/>
    <col min="2058" max="2299" width="10.7109375" style="37"/>
    <col min="2300" max="2300" width="5.5703125" style="37" customWidth="1"/>
    <col min="2301" max="2301" width="7.85546875" style="37" customWidth="1"/>
    <col min="2302" max="2302" width="12.7109375" style="37" customWidth="1"/>
    <col min="2303" max="2303" width="9.7109375" style="37" customWidth="1"/>
    <col min="2304" max="2304" width="10.7109375" style="37" customWidth="1"/>
    <col min="2305" max="2305" width="12.140625" style="37" bestFit="1" customWidth="1"/>
    <col min="2306" max="2306" width="6.85546875" style="37" customWidth="1"/>
    <col min="2307" max="2307" width="5.140625" style="37" customWidth="1"/>
    <col min="2308" max="2308" width="5.7109375" style="37" customWidth="1"/>
    <col min="2309" max="2309" width="6.85546875" style="37" customWidth="1"/>
    <col min="2310" max="2313" width="10.7109375" style="37" customWidth="1"/>
    <col min="2314" max="2555" width="10.7109375" style="37"/>
    <col min="2556" max="2556" width="5.5703125" style="37" customWidth="1"/>
    <col min="2557" max="2557" width="7.85546875" style="37" customWidth="1"/>
    <col min="2558" max="2558" width="12.7109375" style="37" customWidth="1"/>
    <col min="2559" max="2559" width="9.7109375" style="37" customWidth="1"/>
    <col min="2560" max="2560" width="10.7109375" style="37" customWidth="1"/>
    <col min="2561" max="2561" width="12.140625" style="37" bestFit="1" customWidth="1"/>
    <col min="2562" max="2562" width="6.85546875" style="37" customWidth="1"/>
    <col min="2563" max="2563" width="5.140625" style="37" customWidth="1"/>
    <col min="2564" max="2564" width="5.7109375" style="37" customWidth="1"/>
    <col min="2565" max="2565" width="6.85546875" style="37" customWidth="1"/>
    <col min="2566" max="2569" width="10.7109375" style="37" customWidth="1"/>
    <col min="2570" max="2811" width="10.7109375" style="37"/>
    <col min="2812" max="2812" width="5.5703125" style="37" customWidth="1"/>
    <col min="2813" max="2813" width="7.85546875" style="37" customWidth="1"/>
    <col min="2814" max="2814" width="12.7109375" style="37" customWidth="1"/>
    <col min="2815" max="2815" width="9.7109375" style="37" customWidth="1"/>
    <col min="2816" max="2816" width="10.7109375" style="37" customWidth="1"/>
    <col min="2817" max="2817" width="12.140625" style="37" bestFit="1" customWidth="1"/>
    <col min="2818" max="2818" width="6.85546875" style="37" customWidth="1"/>
    <col min="2819" max="2819" width="5.140625" style="37" customWidth="1"/>
    <col min="2820" max="2820" width="5.7109375" style="37" customWidth="1"/>
    <col min="2821" max="2821" width="6.85546875" style="37" customWidth="1"/>
    <col min="2822" max="2825" width="10.7109375" style="37" customWidth="1"/>
    <col min="2826" max="3067" width="10.7109375" style="37"/>
    <col min="3068" max="3068" width="5.5703125" style="37" customWidth="1"/>
    <col min="3069" max="3069" width="7.85546875" style="37" customWidth="1"/>
    <col min="3070" max="3070" width="12.7109375" style="37" customWidth="1"/>
    <col min="3071" max="3071" width="9.7109375" style="37" customWidth="1"/>
    <col min="3072" max="3072" width="10.7109375" style="37" customWidth="1"/>
    <col min="3073" max="3073" width="12.140625" style="37" bestFit="1" customWidth="1"/>
    <col min="3074" max="3074" width="6.85546875" style="37" customWidth="1"/>
    <col min="3075" max="3075" width="5.140625" style="37" customWidth="1"/>
    <col min="3076" max="3076" width="5.7109375" style="37" customWidth="1"/>
    <col min="3077" max="3077" width="6.85546875" style="37" customWidth="1"/>
    <col min="3078" max="3081" width="10.7109375" style="37" customWidth="1"/>
    <col min="3082" max="3323" width="10.7109375" style="37"/>
    <col min="3324" max="3324" width="5.5703125" style="37" customWidth="1"/>
    <col min="3325" max="3325" width="7.85546875" style="37" customWidth="1"/>
    <col min="3326" max="3326" width="12.7109375" style="37" customWidth="1"/>
    <col min="3327" max="3327" width="9.7109375" style="37" customWidth="1"/>
    <col min="3328" max="3328" width="10.7109375" style="37" customWidth="1"/>
    <col min="3329" max="3329" width="12.140625" style="37" bestFit="1" customWidth="1"/>
    <col min="3330" max="3330" width="6.85546875" style="37" customWidth="1"/>
    <col min="3331" max="3331" width="5.140625" style="37" customWidth="1"/>
    <col min="3332" max="3332" width="5.7109375" style="37" customWidth="1"/>
    <col min="3333" max="3333" width="6.85546875" style="37" customWidth="1"/>
    <col min="3334" max="3337" width="10.7109375" style="37" customWidth="1"/>
    <col min="3338" max="3579" width="10.7109375" style="37"/>
    <col min="3580" max="3580" width="5.5703125" style="37" customWidth="1"/>
    <col min="3581" max="3581" width="7.85546875" style="37" customWidth="1"/>
    <col min="3582" max="3582" width="12.7109375" style="37" customWidth="1"/>
    <col min="3583" max="3583" width="9.7109375" style="37" customWidth="1"/>
    <col min="3584" max="3584" width="10.7109375" style="37" customWidth="1"/>
    <col min="3585" max="3585" width="12.140625" style="37" bestFit="1" customWidth="1"/>
    <col min="3586" max="3586" width="6.85546875" style="37" customWidth="1"/>
    <col min="3587" max="3587" width="5.140625" style="37" customWidth="1"/>
    <col min="3588" max="3588" width="5.7109375" style="37" customWidth="1"/>
    <col min="3589" max="3589" width="6.85546875" style="37" customWidth="1"/>
    <col min="3590" max="3593" width="10.7109375" style="37" customWidth="1"/>
    <col min="3594" max="3835" width="10.7109375" style="37"/>
    <col min="3836" max="3836" width="5.5703125" style="37" customWidth="1"/>
    <col min="3837" max="3837" width="7.85546875" style="37" customWidth="1"/>
    <col min="3838" max="3838" width="12.7109375" style="37" customWidth="1"/>
    <col min="3839" max="3839" width="9.7109375" style="37" customWidth="1"/>
    <col min="3840" max="3840" width="10.7109375" style="37" customWidth="1"/>
    <col min="3841" max="3841" width="12.140625" style="37" bestFit="1" customWidth="1"/>
    <col min="3842" max="3842" width="6.85546875" style="37" customWidth="1"/>
    <col min="3843" max="3843" width="5.140625" style="37" customWidth="1"/>
    <col min="3844" max="3844" width="5.7109375" style="37" customWidth="1"/>
    <col min="3845" max="3845" width="6.85546875" style="37" customWidth="1"/>
    <col min="3846" max="3849" width="10.7109375" style="37" customWidth="1"/>
    <col min="3850" max="4091" width="10.7109375" style="37"/>
    <col min="4092" max="4092" width="5.5703125" style="37" customWidth="1"/>
    <col min="4093" max="4093" width="7.85546875" style="37" customWidth="1"/>
    <col min="4094" max="4094" width="12.7109375" style="37" customWidth="1"/>
    <col min="4095" max="4095" width="9.7109375" style="37" customWidth="1"/>
    <col min="4096" max="4096" width="10.7109375" style="37" customWidth="1"/>
    <col min="4097" max="4097" width="12.140625" style="37" bestFit="1" customWidth="1"/>
    <col min="4098" max="4098" width="6.85546875" style="37" customWidth="1"/>
    <col min="4099" max="4099" width="5.140625" style="37" customWidth="1"/>
    <col min="4100" max="4100" width="5.7109375" style="37" customWidth="1"/>
    <col min="4101" max="4101" width="6.85546875" style="37" customWidth="1"/>
    <col min="4102" max="4105" width="10.7109375" style="37" customWidth="1"/>
    <col min="4106" max="4347" width="10.7109375" style="37"/>
    <col min="4348" max="4348" width="5.5703125" style="37" customWidth="1"/>
    <col min="4349" max="4349" width="7.85546875" style="37" customWidth="1"/>
    <col min="4350" max="4350" width="12.7109375" style="37" customWidth="1"/>
    <col min="4351" max="4351" width="9.7109375" style="37" customWidth="1"/>
    <col min="4352" max="4352" width="10.7109375" style="37" customWidth="1"/>
    <col min="4353" max="4353" width="12.140625" style="37" bestFit="1" customWidth="1"/>
    <col min="4354" max="4354" width="6.85546875" style="37" customWidth="1"/>
    <col min="4355" max="4355" width="5.140625" style="37" customWidth="1"/>
    <col min="4356" max="4356" width="5.7109375" style="37" customWidth="1"/>
    <col min="4357" max="4357" width="6.85546875" style="37" customWidth="1"/>
    <col min="4358" max="4361" width="10.7109375" style="37" customWidth="1"/>
    <col min="4362" max="4603" width="10.7109375" style="37"/>
    <col min="4604" max="4604" width="5.5703125" style="37" customWidth="1"/>
    <col min="4605" max="4605" width="7.85546875" style="37" customWidth="1"/>
    <col min="4606" max="4606" width="12.7109375" style="37" customWidth="1"/>
    <col min="4607" max="4607" width="9.7109375" style="37" customWidth="1"/>
    <col min="4608" max="4608" width="10.7109375" style="37" customWidth="1"/>
    <col min="4609" max="4609" width="12.140625" style="37" bestFit="1" customWidth="1"/>
    <col min="4610" max="4610" width="6.85546875" style="37" customWidth="1"/>
    <col min="4611" max="4611" width="5.140625" style="37" customWidth="1"/>
    <col min="4612" max="4612" width="5.7109375" style="37" customWidth="1"/>
    <col min="4613" max="4613" width="6.85546875" style="37" customWidth="1"/>
    <col min="4614" max="4617" width="10.7109375" style="37" customWidth="1"/>
    <col min="4618" max="4859" width="10.7109375" style="37"/>
    <col min="4860" max="4860" width="5.5703125" style="37" customWidth="1"/>
    <col min="4861" max="4861" width="7.85546875" style="37" customWidth="1"/>
    <col min="4862" max="4862" width="12.7109375" style="37" customWidth="1"/>
    <col min="4863" max="4863" width="9.7109375" style="37" customWidth="1"/>
    <col min="4864" max="4864" width="10.7109375" style="37" customWidth="1"/>
    <col min="4865" max="4865" width="12.140625" style="37" bestFit="1" customWidth="1"/>
    <col min="4866" max="4866" width="6.85546875" style="37" customWidth="1"/>
    <col min="4867" max="4867" width="5.140625" style="37" customWidth="1"/>
    <col min="4868" max="4868" width="5.7109375" style="37" customWidth="1"/>
    <col min="4869" max="4869" width="6.85546875" style="37" customWidth="1"/>
    <col min="4870" max="4873" width="10.7109375" style="37" customWidth="1"/>
    <col min="4874" max="5115" width="10.7109375" style="37"/>
    <col min="5116" max="5116" width="5.5703125" style="37" customWidth="1"/>
    <col min="5117" max="5117" width="7.85546875" style="37" customWidth="1"/>
    <col min="5118" max="5118" width="12.7109375" style="37" customWidth="1"/>
    <col min="5119" max="5119" width="9.7109375" style="37" customWidth="1"/>
    <col min="5120" max="5120" width="10.7109375" style="37" customWidth="1"/>
    <col min="5121" max="5121" width="12.140625" style="37" bestFit="1" customWidth="1"/>
    <col min="5122" max="5122" width="6.85546875" style="37" customWidth="1"/>
    <col min="5123" max="5123" width="5.140625" style="37" customWidth="1"/>
    <col min="5124" max="5124" width="5.7109375" style="37" customWidth="1"/>
    <col min="5125" max="5125" width="6.85546875" style="37" customWidth="1"/>
    <col min="5126" max="5129" width="10.7109375" style="37" customWidth="1"/>
    <col min="5130" max="5371" width="10.7109375" style="37"/>
    <col min="5372" max="5372" width="5.5703125" style="37" customWidth="1"/>
    <col min="5373" max="5373" width="7.85546875" style="37" customWidth="1"/>
    <col min="5374" max="5374" width="12.7109375" style="37" customWidth="1"/>
    <col min="5375" max="5375" width="9.7109375" style="37" customWidth="1"/>
    <col min="5376" max="5376" width="10.7109375" style="37" customWidth="1"/>
    <col min="5377" max="5377" width="12.140625" style="37" bestFit="1" customWidth="1"/>
    <col min="5378" max="5378" width="6.85546875" style="37" customWidth="1"/>
    <col min="5379" max="5379" width="5.140625" style="37" customWidth="1"/>
    <col min="5380" max="5380" width="5.7109375" style="37" customWidth="1"/>
    <col min="5381" max="5381" width="6.85546875" style="37" customWidth="1"/>
    <col min="5382" max="5385" width="10.7109375" style="37" customWidth="1"/>
    <col min="5386" max="5627" width="10.7109375" style="37"/>
    <col min="5628" max="5628" width="5.5703125" style="37" customWidth="1"/>
    <col min="5629" max="5629" width="7.85546875" style="37" customWidth="1"/>
    <col min="5630" max="5630" width="12.7109375" style="37" customWidth="1"/>
    <col min="5631" max="5631" width="9.7109375" style="37" customWidth="1"/>
    <col min="5632" max="5632" width="10.7109375" style="37" customWidth="1"/>
    <col min="5633" max="5633" width="12.140625" style="37" bestFit="1" customWidth="1"/>
    <col min="5634" max="5634" width="6.85546875" style="37" customWidth="1"/>
    <col min="5635" max="5635" width="5.140625" style="37" customWidth="1"/>
    <col min="5636" max="5636" width="5.7109375" style="37" customWidth="1"/>
    <col min="5637" max="5637" width="6.85546875" style="37" customWidth="1"/>
    <col min="5638" max="5641" width="10.7109375" style="37" customWidth="1"/>
    <col min="5642" max="5883" width="10.7109375" style="37"/>
    <col min="5884" max="5884" width="5.5703125" style="37" customWidth="1"/>
    <col min="5885" max="5885" width="7.85546875" style="37" customWidth="1"/>
    <col min="5886" max="5886" width="12.7109375" style="37" customWidth="1"/>
    <col min="5887" max="5887" width="9.7109375" style="37" customWidth="1"/>
    <col min="5888" max="5888" width="10.7109375" style="37" customWidth="1"/>
    <col min="5889" max="5889" width="12.140625" style="37" bestFit="1" customWidth="1"/>
    <col min="5890" max="5890" width="6.85546875" style="37" customWidth="1"/>
    <col min="5891" max="5891" width="5.140625" style="37" customWidth="1"/>
    <col min="5892" max="5892" width="5.7109375" style="37" customWidth="1"/>
    <col min="5893" max="5893" width="6.85546875" style="37" customWidth="1"/>
    <col min="5894" max="5897" width="10.7109375" style="37" customWidth="1"/>
    <col min="5898" max="6139" width="10.7109375" style="37"/>
    <col min="6140" max="6140" width="5.5703125" style="37" customWidth="1"/>
    <col min="6141" max="6141" width="7.85546875" style="37" customWidth="1"/>
    <col min="6142" max="6142" width="12.7109375" style="37" customWidth="1"/>
    <col min="6143" max="6143" width="9.7109375" style="37" customWidth="1"/>
    <col min="6144" max="6144" width="10.7109375" style="37" customWidth="1"/>
    <col min="6145" max="6145" width="12.140625" style="37" bestFit="1" customWidth="1"/>
    <col min="6146" max="6146" width="6.85546875" style="37" customWidth="1"/>
    <col min="6147" max="6147" width="5.140625" style="37" customWidth="1"/>
    <col min="6148" max="6148" width="5.7109375" style="37" customWidth="1"/>
    <col min="6149" max="6149" width="6.85546875" style="37" customWidth="1"/>
    <col min="6150" max="6153" width="10.7109375" style="37" customWidth="1"/>
    <col min="6154" max="6395" width="10.7109375" style="37"/>
    <col min="6396" max="6396" width="5.5703125" style="37" customWidth="1"/>
    <col min="6397" max="6397" width="7.85546875" style="37" customWidth="1"/>
    <col min="6398" max="6398" width="12.7109375" style="37" customWidth="1"/>
    <col min="6399" max="6399" width="9.7109375" style="37" customWidth="1"/>
    <col min="6400" max="6400" width="10.7109375" style="37" customWidth="1"/>
    <col min="6401" max="6401" width="12.140625" style="37" bestFit="1" customWidth="1"/>
    <col min="6402" max="6402" width="6.85546875" style="37" customWidth="1"/>
    <col min="6403" max="6403" width="5.140625" style="37" customWidth="1"/>
    <col min="6404" max="6404" width="5.7109375" style="37" customWidth="1"/>
    <col min="6405" max="6405" width="6.85546875" style="37" customWidth="1"/>
    <col min="6406" max="6409" width="10.7109375" style="37" customWidth="1"/>
    <col min="6410" max="6651" width="10.7109375" style="37"/>
    <col min="6652" max="6652" width="5.5703125" style="37" customWidth="1"/>
    <col min="6653" max="6653" width="7.85546875" style="37" customWidth="1"/>
    <col min="6654" max="6654" width="12.7109375" style="37" customWidth="1"/>
    <col min="6655" max="6655" width="9.7109375" style="37" customWidth="1"/>
    <col min="6656" max="6656" width="10.7109375" style="37" customWidth="1"/>
    <col min="6657" max="6657" width="12.140625" style="37" bestFit="1" customWidth="1"/>
    <col min="6658" max="6658" width="6.85546875" style="37" customWidth="1"/>
    <col min="6659" max="6659" width="5.140625" style="37" customWidth="1"/>
    <col min="6660" max="6660" width="5.7109375" style="37" customWidth="1"/>
    <col min="6661" max="6661" width="6.85546875" style="37" customWidth="1"/>
    <col min="6662" max="6665" width="10.7109375" style="37" customWidth="1"/>
    <col min="6666" max="6907" width="10.7109375" style="37"/>
    <col min="6908" max="6908" width="5.5703125" style="37" customWidth="1"/>
    <col min="6909" max="6909" width="7.85546875" style="37" customWidth="1"/>
    <col min="6910" max="6910" width="12.7109375" style="37" customWidth="1"/>
    <col min="6911" max="6911" width="9.7109375" style="37" customWidth="1"/>
    <col min="6912" max="6912" width="10.7109375" style="37" customWidth="1"/>
    <col min="6913" max="6913" width="12.140625" style="37" bestFit="1" customWidth="1"/>
    <col min="6914" max="6914" width="6.85546875" style="37" customWidth="1"/>
    <col min="6915" max="6915" width="5.140625" style="37" customWidth="1"/>
    <col min="6916" max="6916" width="5.7109375" style="37" customWidth="1"/>
    <col min="6917" max="6917" width="6.85546875" style="37" customWidth="1"/>
    <col min="6918" max="6921" width="10.7109375" style="37" customWidth="1"/>
    <col min="6922" max="7163" width="10.7109375" style="37"/>
    <col min="7164" max="7164" width="5.5703125" style="37" customWidth="1"/>
    <col min="7165" max="7165" width="7.85546875" style="37" customWidth="1"/>
    <col min="7166" max="7166" width="12.7109375" style="37" customWidth="1"/>
    <col min="7167" max="7167" width="9.7109375" style="37" customWidth="1"/>
    <col min="7168" max="7168" width="10.7109375" style="37" customWidth="1"/>
    <col min="7169" max="7169" width="12.140625" style="37" bestFit="1" customWidth="1"/>
    <col min="7170" max="7170" width="6.85546875" style="37" customWidth="1"/>
    <col min="7171" max="7171" width="5.140625" style="37" customWidth="1"/>
    <col min="7172" max="7172" width="5.7109375" style="37" customWidth="1"/>
    <col min="7173" max="7173" width="6.85546875" style="37" customWidth="1"/>
    <col min="7174" max="7177" width="10.7109375" style="37" customWidth="1"/>
    <col min="7178" max="7419" width="10.7109375" style="37"/>
    <col min="7420" max="7420" width="5.5703125" style="37" customWidth="1"/>
    <col min="7421" max="7421" width="7.85546875" style="37" customWidth="1"/>
    <col min="7422" max="7422" width="12.7109375" style="37" customWidth="1"/>
    <col min="7423" max="7423" width="9.7109375" style="37" customWidth="1"/>
    <col min="7424" max="7424" width="10.7109375" style="37" customWidth="1"/>
    <col min="7425" max="7425" width="12.140625" style="37" bestFit="1" customWidth="1"/>
    <col min="7426" max="7426" width="6.85546875" style="37" customWidth="1"/>
    <col min="7427" max="7427" width="5.140625" style="37" customWidth="1"/>
    <col min="7428" max="7428" width="5.7109375" style="37" customWidth="1"/>
    <col min="7429" max="7429" width="6.85546875" style="37" customWidth="1"/>
    <col min="7430" max="7433" width="10.7109375" style="37" customWidth="1"/>
    <col min="7434" max="7675" width="10.7109375" style="37"/>
    <col min="7676" max="7676" width="5.5703125" style="37" customWidth="1"/>
    <col min="7677" max="7677" width="7.85546875" style="37" customWidth="1"/>
    <col min="7678" max="7678" width="12.7109375" style="37" customWidth="1"/>
    <col min="7679" max="7679" width="9.7109375" style="37" customWidth="1"/>
    <col min="7680" max="7680" width="10.7109375" style="37" customWidth="1"/>
    <col min="7681" max="7681" width="12.140625" style="37" bestFit="1" customWidth="1"/>
    <col min="7682" max="7682" width="6.85546875" style="37" customWidth="1"/>
    <col min="7683" max="7683" width="5.140625" style="37" customWidth="1"/>
    <col min="7684" max="7684" width="5.7109375" style="37" customWidth="1"/>
    <col min="7685" max="7685" width="6.85546875" style="37" customWidth="1"/>
    <col min="7686" max="7689" width="10.7109375" style="37" customWidth="1"/>
    <col min="7690" max="7931" width="10.7109375" style="37"/>
    <col min="7932" max="7932" width="5.5703125" style="37" customWidth="1"/>
    <col min="7933" max="7933" width="7.85546875" style="37" customWidth="1"/>
    <col min="7934" max="7934" width="12.7109375" style="37" customWidth="1"/>
    <col min="7935" max="7935" width="9.7109375" style="37" customWidth="1"/>
    <col min="7936" max="7936" width="10.7109375" style="37" customWidth="1"/>
    <col min="7937" max="7937" width="12.140625" style="37" bestFit="1" customWidth="1"/>
    <col min="7938" max="7938" width="6.85546875" style="37" customWidth="1"/>
    <col min="7939" max="7939" width="5.140625" style="37" customWidth="1"/>
    <col min="7940" max="7940" width="5.7109375" style="37" customWidth="1"/>
    <col min="7941" max="7941" width="6.85546875" style="37" customWidth="1"/>
    <col min="7942" max="7945" width="10.7109375" style="37" customWidth="1"/>
    <col min="7946" max="8187" width="10.7109375" style="37"/>
    <col min="8188" max="8188" width="5.5703125" style="37" customWidth="1"/>
    <col min="8189" max="8189" width="7.85546875" style="37" customWidth="1"/>
    <col min="8190" max="8190" width="12.7109375" style="37" customWidth="1"/>
    <col min="8191" max="8191" width="9.7109375" style="37" customWidth="1"/>
    <col min="8192" max="8192" width="10.7109375" style="37" customWidth="1"/>
    <col min="8193" max="8193" width="12.140625" style="37" bestFit="1" customWidth="1"/>
    <col min="8194" max="8194" width="6.85546875" style="37" customWidth="1"/>
    <col min="8195" max="8195" width="5.140625" style="37" customWidth="1"/>
    <col min="8196" max="8196" width="5.7109375" style="37" customWidth="1"/>
    <col min="8197" max="8197" width="6.85546875" style="37" customWidth="1"/>
    <col min="8198" max="8201" width="10.7109375" style="37" customWidth="1"/>
    <col min="8202" max="8443" width="10.7109375" style="37"/>
    <col min="8444" max="8444" width="5.5703125" style="37" customWidth="1"/>
    <col min="8445" max="8445" width="7.85546875" style="37" customWidth="1"/>
    <col min="8446" max="8446" width="12.7109375" style="37" customWidth="1"/>
    <col min="8447" max="8447" width="9.7109375" style="37" customWidth="1"/>
    <col min="8448" max="8448" width="10.7109375" style="37" customWidth="1"/>
    <col min="8449" max="8449" width="12.140625" style="37" bestFit="1" customWidth="1"/>
    <col min="8450" max="8450" width="6.85546875" style="37" customWidth="1"/>
    <col min="8451" max="8451" width="5.140625" style="37" customWidth="1"/>
    <col min="8452" max="8452" width="5.7109375" style="37" customWidth="1"/>
    <col min="8453" max="8453" width="6.85546875" style="37" customWidth="1"/>
    <col min="8454" max="8457" width="10.7109375" style="37" customWidth="1"/>
    <col min="8458" max="8699" width="10.7109375" style="37"/>
    <col min="8700" max="8700" width="5.5703125" style="37" customWidth="1"/>
    <col min="8701" max="8701" width="7.85546875" style="37" customWidth="1"/>
    <col min="8702" max="8702" width="12.7109375" style="37" customWidth="1"/>
    <col min="8703" max="8703" width="9.7109375" style="37" customWidth="1"/>
    <col min="8704" max="8704" width="10.7109375" style="37" customWidth="1"/>
    <col min="8705" max="8705" width="12.140625" style="37" bestFit="1" customWidth="1"/>
    <col min="8706" max="8706" width="6.85546875" style="37" customWidth="1"/>
    <col min="8707" max="8707" width="5.140625" style="37" customWidth="1"/>
    <col min="8708" max="8708" width="5.7109375" style="37" customWidth="1"/>
    <col min="8709" max="8709" width="6.85546875" style="37" customWidth="1"/>
    <col min="8710" max="8713" width="10.7109375" style="37" customWidth="1"/>
    <col min="8714" max="8955" width="10.7109375" style="37"/>
    <col min="8956" max="8956" width="5.5703125" style="37" customWidth="1"/>
    <col min="8957" max="8957" width="7.85546875" style="37" customWidth="1"/>
    <col min="8958" max="8958" width="12.7109375" style="37" customWidth="1"/>
    <col min="8959" max="8959" width="9.7109375" style="37" customWidth="1"/>
    <col min="8960" max="8960" width="10.7109375" style="37" customWidth="1"/>
    <col min="8961" max="8961" width="12.140625" style="37" bestFit="1" customWidth="1"/>
    <col min="8962" max="8962" width="6.85546875" style="37" customWidth="1"/>
    <col min="8963" max="8963" width="5.140625" style="37" customWidth="1"/>
    <col min="8964" max="8964" width="5.7109375" style="37" customWidth="1"/>
    <col min="8965" max="8965" width="6.85546875" style="37" customWidth="1"/>
    <col min="8966" max="8969" width="10.7109375" style="37" customWidth="1"/>
    <col min="8970" max="9211" width="10.7109375" style="37"/>
    <col min="9212" max="9212" width="5.5703125" style="37" customWidth="1"/>
    <col min="9213" max="9213" width="7.85546875" style="37" customWidth="1"/>
    <col min="9214" max="9214" width="12.7109375" style="37" customWidth="1"/>
    <col min="9215" max="9215" width="9.7109375" style="37" customWidth="1"/>
    <col min="9216" max="9216" width="10.7109375" style="37" customWidth="1"/>
    <col min="9217" max="9217" width="12.140625" style="37" bestFit="1" customWidth="1"/>
    <col min="9218" max="9218" width="6.85546875" style="37" customWidth="1"/>
    <col min="9219" max="9219" width="5.140625" style="37" customWidth="1"/>
    <col min="9220" max="9220" width="5.7109375" style="37" customWidth="1"/>
    <col min="9221" max="9221" width="6.85546875" style="37" customWidth="1"/>
    <col min="9222" max="9225" width="10.7109375" style="37" customWidth="1"/>
    <col min="9226" max="9467" width="10.7109375" style="37"/>
    <col min="9468" max="9468" width="5.5703125" style="37" customWidth="1"/>
    <col min="9469" max="9469" width="7.85546875" style="37" customWidth="1"/>
    <col min="9470" max="9470" width="12.7109375" style="37" customWidth="1"/>
    <col min="9471" max="9471" width="9.7109375" style="37" customWidth="1"/>
    <col min="9472" max="9472" width="10.7109375" style="37" customWidth="1"/>
    <col min="9473" max="9473" width="12.140625" style="37" bestFit="1" customWidth="1"/>
    <col min="9474" max="9474" width="6.85546875" style="37" customWidth="1"/>
    <col min="9475" max="9475" width="5.140625" style="37" customWidth="1"/>
    <col min="9476" max="9476" width="5.7109375" style="37" customWidth="1"/>
    <col min="9477" max="9477" width="6.85546875" style="37" customWidth="1"/>
    <col min="9478" max="9481" width="10.7109375" style="37" customWidth="1"/>
    <col min="9482" max="9723" width="10.7109375" style="37"/>
    <col min="9724" max="9724" width="5.5703125" style="37" customWidth="1"/>
    <col min="9725" max="9725" width="7.85546875" style="37" customWidth="1"/>
    <col min="9726" max="9726" width="12.7109375" style="37" customWidth="1"/>
    <col min="9727" max="9727" width="9.7109375" style="37" customWidth="1"/>
    <col min="9728" max="9728" width="10.7109375" style="37" customWidth="1"/>
    <col min="9729" max="9729" width="12.140625" style="37" bestFit="1" customWidth="1"/>
    <col min="9730" max="9730" width="6.85546875" style="37" customWidth="1"/>
    <col min="9731" max="9731" width="5.140625" style="37" customWidth="1"/>
    <col min="9732" max="9732" width="5.7109375" style="37" customWidth="1"/>
    <col min="9733" max="9733" width="6.85546875" style="37" customWidth="1"/>
    <col min="9734" max="9737" width="10.7109375" style="37" customWidth="1"/>
    <col min="9738" max="9979" width="10.7109375" style="37"/>
    <col min="9980" max="9980" width="5.5703125" style="37" customWidth="1"/>
    <col min="9981" max="9981" width="7.85546875" style="37" customWidth="1"/>
    <col min="9982" max="9982" width="12.7109375" style="37" customWidth="1"/>
    <col min="9983" max="9983" width="9.7109375" style="37" customWidth="1"/>
    <col min="9984" max="9984" width="10.7109375" style="37" customWidth="1"/>
    <col min="9985" max="9985" width="12.140625" style="37" bestFit="1" customWidth="1"/>
    <col min="9986" max="9986" width="6.85546875" style="37" customWidth="1"/>
    <col min="9987" max="9987" width="5.140625" style="37" customWidth="1"/>
    <col min="9988" max="9988" width="5.7109375" style="37" customWidth="1"/>
    <col min="9989" max="9989" width="6.85546875" style="37" customWidth="1"/>
    <col min="9990" max="9993" width="10.7109375" style="37" customWidth="1"/>
    <col min="9994" max="10235" width="10.7109375" style="37"/>
    <col min="10236" max="10236" width="5.5703125" style="37" customWidth="1"/>
    <col min="10237" max="10237" width="7.85546875" style="37" customWidth="1"/>
    <col min="10238" max="10238" width="12.7109375" style="37" customWidth="1"/>
    <col min="10239" max="10239" width="9.7109375" style="37" customWidth="1"/>
    <col min="10240" max="10240" width="10.7109375" style="37" customWidth="1"/>
    <col min="10241" max="10241" width="12.140625" style="37" bestFit="1" customWidth="1"/>
    <col min="10242" max="10242" width="6.85546875" style="37" customWidth="1"/>
    <col min="10243" max="10243" width="5.140625" style="37" customWidth="1"/>
    <col min="10244" max="10244" width="5.7109375" style="37" customWidth="1"/>
    <col min="10245" max="10245" width="6.85546875" style="37" customWidth="1"/>
    <col min="10246" max="10249" width="10.7109375" style="37" customWidth="1"/>
    <col min="10250" max="10491" width="10.7109375" style="37"/>
    <col min="10492" max="10492" width="5.5703125" style="37" customWidth="1"/>
    <col min="10493" max="10493" width="7.85546875" style="37" customWidth="1"/>
    <col min="10494" max="10494" width="12.7109375" style="37" customWidth="1"/>
    <col min="10495" max="10495" width="9.7109375" style="37" customWidth="1"/>
    <col min="10496" max="10496" width="10.7109375" style="37" customWidth="1"/>
    <col min="10497" max="10497" width="12.140625" style="37" bestFit="1" customWidth="1"/>
    <col min="10498" max="10498" width="6.85546875" style="37" customWidth="1"/>
    <col min="10499" max="10499" width="5.140625" style="37" customWidth="1"/>
    <col min="10500" max="10500" width="5.7109375" style="37" customWidth="1"/>
    <col min="10501" max="10501" width="6.85546875" style="37" customWidth="1"/>
    <col min="10502" max="10505" width="10.7109375" style="37" customWidth="1"/>
    <col min="10506" max="10747" width="10.7109375" style="37"/>
    <col min="10748" max="10748" width="5.5703125" style="37" customWidth="1"/>
    <col min="10749" max="10749" width="7.85546875" style="37" customWidth="1"/>
    <col min="10750" max="10750" width="12.7109375" style="37" customWidth="1"/>
    <col min="10751" max="10751" width="9.7109375" style="37" customWidth="1"/>
    <col min="10752" max="10752" width="10.7109375" style="37" customWidth="1"/>
    <col min="10753" max="10753" width="12.140625" style="37" bestFit="1" customWidth="1"/>
    <col min="10754" max="10754" width="6.85546875" style="37" customWidth="1"/>
    <col min="10755" max="10755" width="5.140625" style="37" customWidth="1"/>
    <col min="10756" max="10756" width="5.7109375" style="37" customWidth="1"/>
    <col min="10757" max="10757" width="6.85546875" style="37" customWidth="1"/>
    <col min="10758" max="10761" width="10.7109375" style="37" customWidth="1"/>
    <col min="10762" max="11003" width="10.7109375" style="37"/>
    <col min="11004" max="11004" width="5.5703125" style="37" customWidth="1"/>
    <col min="11005" max="11005" width="7.85546875" style="37" customWidth="1"/>
    <col min="11006" max="11006" width="12.7109375" style="37" customWidth="1"/>
    <col min="11007" max="11007" width="9.7109375" style="37" customWidth="1"/>
    <col min="11008" max="11008" width="10.7109375" style="37" customWidth="1"/>
    <col min="11009" max="11009" width="12.140625" style="37" bestFit="1" customWidth="1"/>
    <col min="11010" max="11010" width="6.85546875" style="37" customWidth="1"/>
    <col min="11011" max="11011" width="5.140625" style="37" customWidth="1"/>
    <col min="11012" max="11012" width="5.7109375" style="37" customWidth="1"/>
    <col min="11013" max="11013" width="6.85546875" style="37" customWidth="1"/>
    <col min="11014" max="11017" width="10.7109375" style="37" customWidth="1"/>
    <col min="11018" max="11259" width="10.7109375" style="37"/>
    <col min="11260" max="11260" width="5.5703125" style="37" customWidth="1"/>
    <col min="11261" max="11261" width="7.85546875" style="37" customWidth="1"/>
    <col min="11262" max="11262" width="12.7109375" style="37" customWidth="1"/>
    <col min="11263" max="11263" width="9.7109375" style="37" customWidth="1"/>
    <col min="11264" max="11264" width="10.7109375" style="37" customWidth="1"/>
    <col min="11265" max="11265" width="12.140625" style="37" bestFit="1" customWidth="1"/>
    <col min="11266" max="11266" width="6.85546875" style="37" customWidth="1"/>
    <col min="11267" max="11267" width="5.140625" style="37" customWidth="1"/>
    <col min="11268" max="11268" width="5.7109375" style="37" customWidth="1"/>
    <col min="11269" max="11269" width="6.85546875" style="37" customWidth="1"/>
    <col min="11270" max="11273" width="10.7109375" style="37" customWidth="1"/>
    <col min="11274" max="11515" width="10.7109375" style="37"/>
    <col min="11516" max="11516" width="5.5703125" style="37" customWidth="1"/>
    <col min="11517" max="11517" width="7.85546875" style="37" customWidth="1"/>
    <col min="11518" max="11518" width="12.7109375" style="37" customWidth="1"/>
    <col min="11519" max="11519" width="9.7109375" style="37" customWidth="1"/>
    <col min="11520" max="11520" width="10.7109375" style="37" customWidth="1"/>
    <col min="11521" max="11521" width="12.140625" style="37" bestFit="1" customWidth="1"/>
    <col min="11522" max="11522" width="6.85546875" style="37" customWidth="1"/>
    <col min="11523" max="11523" width="5.140625" style="37" customWidth="1"/>
    <col min="11524" max="11524" width="5.7109375" style="37" customWidth="1"/>
    <col min="11525" max="11525" width="6.85546875" style="37" customWidth="1"/>
    <col min="11526" max="11529" width="10.7109375" style="37" customWidth="1"/>
    <col min="11530" max="11771" width="10.7109375" style="37"/>
    <col min="11772" max="11772" width="5.5703125" style="37" customWidth="1"/>
    <col min="11773" max="11773" width="7.85546875" style="37" customWidth="1"/>
    <col min="11774" max="11774" width="12.7109375" style="37" customWidth="1"/>
    <col min="11775" max="11775" width="9.7109375" style="37" customWidth="1"/>
    <col min="11776" max="11776" width="10.7109375" style="37" customWidth="1"/>
    <col min="11777" max="11777" width="12.140625" style="37" bestFit="1" customWidth="1"/>
    <col min="11778" max="11778" width="6.85546875" style="37" customWidth="1"/>
    <col min="11779" max="11779" width="5.140625" style="37" customWidth="1"/>
    <col min="11780" max="11780" width="5.7109375" style="37" customWidth="1"/>
    <col min="11781" max="11781" width="6.85546875" style="37" customWidth="1"/>
    <col min="11782" max="11785" width="10.7109375" style="37" customWidth="1"/>
    <col min="11786" max="12027" width="10.7109375" style="37"/>
    <col min="12028" max="12028" width="5.5703125" style="37" customWidth="1"/>
    <col min="12029" max="12029" width="7.85546875" style="37" customWidth="1"/>
    <col min="12030" max="12030" width="12.7109375" style="37" customWidth="1"/>
    <col min="12031" max="12031" width="9.7109375" style="37" customWidth="1"/>
    <col min="12032" max="12032" width="10.7109375" style="37" customWidth="1"/>
    <col min="12033" max="12033" width="12.140625" style="37" bestFit="1" customWidth="1"/>
    <col min="12034" max="12034" width="6.85546875" style="37" customWidth="1"/>
    <col min="12035" max="12035" width="5.140625" style="37" customWidth="1"/>
    <col min="12036" max="12036" width="5.7109375" style="37" customWidth="1"/>
    <col min="12037" max="12037" width="6.85546875" style="37" customWidth="1"/>
    <col min="12038" max="12041" width="10.7109375" style="37" customWidth="1"/>
    <col min="12042" max="12283" width="10.7109375" style="37"/>
    <col min="12284" max="12284" width="5.5703125" style="37" customWidth="1"/>
    <col min="12285" max="12285" width="7.85546875" style="37" customWidth="1"/>
    <col min="12286" max="12286" width="12.7109375" style="37" customWidth="1"/>
    <col min="12287" max="12287" width="9.7109375" style="37" customWidth="1"/>
    <col min="12288" max="12288" width="10.7109375" style="37" customWidth="1"/>
    <col min="12289" max="12289" width="12.140625" style="37" bestFit="1" customWidth="1"/>
    <col min="12290" max="12290" width="6.85546875" style="37" customWidth="1"/>
    <col min="12291" max="12291" width="5.140625" style="37" customWidth="1"/>
    <col min="12292" max="12292" width="5.7109375" style="37" customWidth="1"/>
    <col min="12293" max="12293" width="6.85546875" style="37" customWidth="1"/>
    <col min="12294" max="12297" width="10.7109375" style="37" customWidth="1"/>
    <col min="12298" max="12539" width="10.7109375" style="37"/>
    <col min="12540" max="12540" width="5.5703125" style="37" customWidth="1"/>
    <col min="12541" max="12541" width="7.85546875" style="37" customWidth="1"/>
    <col min="12542" max="12542" width="12.7109375" style="37" customWidth="1"/>
    <col min="12543" max="12543" width="9.7109375" style="37" customWidth="1"/>
    <col min="12544" max="12544" width="10.7109375" style="37" customWidth="1"/>
    <col min="12545" max="12545" width="12.140625" style="37" bestFit="1" customWidth="1"/>
    <col min="12546" max="12546" width="6.85546875" style="37" customWidth="1"/>
    <col min="12547" max="12547" width="5.140625" style="37" customWidth="1"/>
    <col min="12548" max="12548" width="5.7109375" style="37" customWidth="1"/>
    <col min="12549" max="12549" width="6.85546875" style="37" customWidth="1"/>
    <col min="12550" max="12553" width="10.7109375" style="37" customWidth="1"/>
    <col min="12554" max="12795" width="10.7109375" style="37"/>
    <col min="12796" max="12796" width="5.5703125" style="37" customWidth="1"/>
    <col min="12797" max="12797" width="7.85546875" style="37" customWidth="1"/>
    <col min="12798" max="12798" width="12.7109375" style="37" customWidth="1"/>
    <col min="12799" max="12799" width="9.7109375" style="37" customWidth="1"/>
    <col min="12800" max="12800" width="10.7109375" style="37" customWidth="1"/>
    <col min="12801" max="12801" width="12.140625" style="37" bestFit="1" customWidth="1"/>
    <col min="12802" max="12802" width="6.85546875" style="37" customWidth="1"/>
    <col min="12803" max="12803" width="5.140625" style="37" customWidth="1"/>
    <col min="12804" max="12804" width="5.7109375" style="37" customWidth="1"/>
    <col min="12805" max="12805" width="6.85546875" style="37" customWidth="1"/>
    <col min="12806" max="12809" width="10.7109375" style="37" customWidth="1"/>
    <col min="12810" max="13051" width="10.7109375" style="37"/>
    <col min="13052" max="13052" width="5.5703125" style="37" customWidth="1"/>
    <col min="13053" max="13053" width="7.85546875" style="37" customWidth="1"/>
    <col min="13054" max="13054" width="12.7109375" style="37" customWidth="1"/>
    <col min="13055" max="13055" width="9.7109375" style="37" customWidth="1"/>
    <col min="13056" max="13056" width="10.7109375" style="37" customWidth="1"/>
    <col min="13057" max="13057" width="12.140625" style="37" bestFit="1" customWidth="1"/>
    <col min="13058" max="13058" width="6.85546875" style="37" customWidth="1"/>
    <col min="13059" max="13059" width="5.140625" style="37" customWidth="1"/>
    <col min="13060" max="13060" width="5.7109375" style="37" customWidth="1"/>
    <col min="13061" max="13061" width="6.85546875" style="37" customWidth="1"/>
    <col min="13062" max="13065" width="10.7109375" style="37" customWidth="1"/>
    <col min="13066" max="13307" width="10.7109375" style="37"/>
    <col min="13308" max="13308" width="5.5703125" style="37" customWidth="1"/>
    <col min="13309" max="13309" width="7.85546875" style="37" customWidth="1"/>
    <col min="13310" max="13310" width="12.7109375" style="37" customWidth="1"/>
    <col min="13311" max="13311" width="9.7109375" style="37" customWidth="1"/>
    <col min="13312" max="13312" width="10.7109375" style="37" customWidth="1"/>
    <col min="13313" max="13313" width="12.140625" style="37" bestFit="1" customWidth="1"/>
    <col min="13314" max="13314" width="6.85546875" style="37" customWidth="1"/>
    <col min="13315" max="13315" width="5.140625" style="37" customWidth="1"/>
    <col min="13316" max="13316" width="5.7109375" style="37" customWidth="1"/>
    <col min="13317" max="13317" width="6.85546875" style="37" customWidth="1"/>
    <col min="13318" max="13321" width="10.7109375" style="37" customWidth="1"/>
    <col min="13322" max="13563" width="10.7109375" style="37"/>
    <col min="13564" max="13564" width="5.5703125" style="37" customWidth="1"/>
    <col min="13565" max="13565" width="7.85546875" style="37" customWidth="1"/>
    <col min="13566" max="13566" width="12.7109375" style="37" customWidth="1"/>
    <col min="13567" max="13567" width="9.7109375" style="37" customWidth="1"/>
    <col min="13568" max="13568" width="10.7109375" style="37" customWidth="1"/>
    <col min="13569" max="13569" width="12.140625" style="37" bestFit="1" customWidth="1"/>
    <col min="13570" max="13570" width="6.85546875" style="37" customWidth="1"/>
    <col min="13571" max="13571" width="5.140625" style="37" customWidth="1"/>
    <col min="13572" max="13572" width="5.7109375" style="37" customWidth="1"/>
    <col min="13573" max="13573" width="6.85546875" style="37" customWidth="1"/>
    <col min="13574" max="13577" width="10.7109375" style="37" customWidth="1"/>
    <col min="13578" max="13819" width="10.7109375" style="37"/>
    <col min="13820" max="13820" width="5.5703125" style="37" customWidth="1"/>
    <col min="13821" max="13821" width="7.85546875" style="37" customWidth="1"/>
    <col min="13822" max="13822" width="12.7109375" style="37" customWidth="1"/>
    <col min="13823" max="13823" width="9.7109375" style="37" customWidth="1"/>
    <col min="13824" max="13824" width="10.7109375" style="37" customWidth="1"/>
    <col min="13825" max="13825" width="12.140625" style="37" bestFit="1" customWidth="1"/>
    <col min="13826" max="13826" width="6.85546875" style="37" customWidth="1"/>
    <col min="13827" max="13827" width="5.140625" style="37" customWidth="1"/>
    <col min="13828" max="13828" width="5.7109375" style="37" customWidth="1"/>
    <col min="13829" max="13829" width="6.85546875" style="37" customWidth="1"/>
    <col min="13830" max="13833" width="10.7109375" style="37" customWidth="1"/>
    <col min="13834" max="14075" width="10.7109375" style="37"/>
    <col min="14076" max="14076" width="5.5703125" style="37" customWidth="1"/>
    <col min="14077" max="14077" width="7.85546875" style="37" customWidth="1"/>
    <col min="14078" max="14078" width="12.7109375" style="37" customWidth="1"/>
    <col min="14079" max="14079" width="9.7109375" style="37" customWidth="1"/>
    <col min="14080" max="14080" width="10.7109375" style="37" customWidth="1"/>
    <col min="14081" max="14081" width="12.140625" style="37" bestFit="1" customWidth="1"/>
    <col min="14082" max="14082" width="6.85546875" style="37" customWidth="1"/>
    <col min="14083" max="14083" width="5.140625" style="37" customWidth="1"/>
    <col min="14084" max="14084" width="5.7109375" style="37" customWidth="1"/>
    <col min="14085" max="14085" width="6.85546875" style="37" customWidth="1"/>
    <col min="14086" max="14089" width="10.7109375" style="37" customWidth="1"/>
    <col min="14090" max="14331" width="10.7109375" style="37"/>
    <col min="14332" max="14332" width="5.5703125" style="37" customWidth="1"/>
    <col min="14333" max="14333" width="7.85546875" style="37" customWidth="1"/>
    <col min="14334" max="14334" width="12.7109375" style="37" customWidth="1"/>
    <col min="14335" max="14335" width="9.7109375" style="37" customWidth="1"/>
    <col min="14336" max="14336" width="10.7109375" style="37" customWidth="1"/>
    <col min="14337" max="14337" width="12.140625" style="37" bestFit="1" customWidth="1"/>
    <col min="14338" max="14338" width="6.85546875" style="37" customWidth="1"/>
    <col min="14339" max="14339" width="5.140625" style="37" customWidth="1"/>
    <col min="14340" max="14340" width="5.7109375" style="37" customWidth="1"/>
    <col min="14341" max="14341" width="6.85546875" style="37" customWidth="1"/>
    <col min="14342" max="14345" width="10.7109375" style="37" customWidth="1"/>
    <col min="14346" max="14587" width="10.7109375" style="37"/>
    <col min="14588" max="14588" width="5.5703125" style="37" customWidth="1"/>
    <col min="14589" max="14589" width="7.85546875" style="37" customWidth="1"/>
    <col min="14590" max="14590" width="12.7109375" style="37" customWidth="1"/>
    <col min="14591" max="14591" width="9.7109375" style="37" customWidth="1"/>
    <col min="14592" max="14592" width="10.7109375" style="37" customWidth="1"/>
    <col min="14593" max="14593" width="12.140625" style="37" bestFit="1" customWidth="1"/>
    <col min="14594" max="14594" width="6.85546875" style="37" customWidth="1"/>
    <col min="14595" max="14595" width="5.140625" style="37" customWidth="1"/>
    <col min="14596" max="14596" width="5.7109375" style="37" customWidth="1"/>
    <col min="14597" max="14597" width="6.85546875" style="37" customWidth="1"/>
    <col min="14598" max="14601" width="10.7109375" style="37" customWidth="1"/>
    <col min="14602" max="14843" width="10.7109375" style="37"/>
    <col min="14844" max="14844" width="5.5703125" style="37" customWidth="1"/>
    <col min="14845" max="14845" width="7.85546875" style="37" customWidth="1"/>
    <col min="14846" max="14846" width="12.7109375" style="37" customWidth="1"/>
    <col min="14847" max="14847" width="9.7109375" style="37" customWidth="1"/>
    <col min="14848" max="14848" width="10.7109375" style="37" customWidth="1"/>
    <col min="14849" max="14849" width="12.140625" style="37" bestFit="1" customWidth="1"/>
    <col min="14850" max="14850" width="6.85546875" style="37" customWidth="1"/>
    <col min="14851" max="14851" width="5.140625" style="37" customWidth="1"/>
    <col min="14852" max="14852" width="5.7109375" style="37" customWidth="1"/>
    <col min="14853" max="14853" width="6.85546875" style="37" customWidth="1"/>
    <col min="14854" max="14857" width="10.7109375" style="37" customWidth="1"/>
    <col min="14858" max="15099" width="10.7109375" style="37"/>
    <col min="15100" max="15100" width="5.5703125" style="37" customWidth="1"/>
    <col min="15101" max="15101" width="7.85546875" style="37" customWidth="1"/>
    <col min="15102" max="15102" width="12.7109375" style="37" customWidth="1"/>
    <col min="15103" max="15103" width="9.7109375" style="37" customWidth="1"/>
    <col min="15104" max="15104" width="10.7109375" style="37" customWidth="1"/>
    <col min="15105" max="15105" width="12.140625" style="37" bestFit="1" customWidth="1"/>
    <col min="15106" max="15106" width="6.85546875" style="37" customWidth="1"/>
    <col min="15107" max="15107" width="5.140625" style="37" customWidth="1"/>
    <col min="15108" max="15108" width="5.7109375" style="37" customWidth="1"/>
    <col min="15109" max="15109" width="6.85546875" style="37" customWidth="1"/>
    <col min="15110" max="15113" width="10.7109375" style="37" customWidth="1"/>
    <col min="15114" max="15355" width="10.7109375" style="37"/>
    <col min="15356" max="15356" width="5.5703125" style="37" customWidth="1"/>
    <col min="15357" max="15357" width="7.85546875" style="37" customWidth="1"/>
    <col min="15358" max="15358" width="12.7109375" style="37" customWidth="1"/>
    <col min="15359" max="15359" width="9.7109375" style="37" customWidth="1"/>
    <col min="15360" max="15360" width="10.7109375" style="37" customWidth="1"/>
    <col min="15361" max="15361" width="12.140625" style="37" bestFit="1" customWidth="1"/>
    <col min="15362" max="15362" width="6.85546875" style="37" customWidth="1"/>
    <col min="15363" max="15363" width="5.140625" style="37" customWidth="1"/>
    <col min="15364" max="15364" width="5.7109375" style="37" customWidth="1"/>
    <col min="15365" max="15365" width="6.85546875" style="37" customWidth="1"/>
    <col min="15366" max="15369" width="10.7109375" style="37" customWidth="1"/>
    <col min="15370" max="15611" width="10.7109375" style="37"/>
    <col min="15612" max="15612" width="5.5703125" style="37" customWidth="1"/>
    <col min="15613" max="15613" width="7.85546875" style="37" customWidth="1"/>
    <col min="15614" max="15614" width="12.7109375" style="37" customWidth="1"/>
    <col min="15615" max="15615" width="9.7109375" style="37" customWidth="1"/>
    <col min="15616" max="15616" width="10.7109375" style="37" customWidth="1"/>
    <col min="15617" max="15617" width="12.140625" style="37" bestFit="1" customWidth="1"/>
    <col min="15618" max="15618" width="6.85546875" style="37" customWidth="1"/>
    <col min="15619" max="15619" width="5.140625" style="37" customWidth="1"/>
    <col min="15620" max="15620" width="5.7109375" style="37" customWidth="1"/>
    <col min="15621" max="15621" width="6.85546875" style="37" customWidth="1"/>
    <col min="15622" max="15625" width="10.7109375" style="37" customWidth="1"/>
    <col min="15626" max="15867" width="10.7109375" style="37"/>
    <col min="15868" max="15868" width="5.5703125" style="37" customWidth="1"/>
    <col min="15869" max="15869" width="7.85546875" style="37" customWidth="1"/>
    <col min="15870" max="15870" width="12.7109375" style="37" customWidth="1"/>
    <col min="15871" max="15871" width="9.7109375" style="37" customWidth="1"/>
    <col min="15872" max="15872" width="10.7109375" style="37" customWidth="1"/>
    <col min="15873" max="15873" width="12.140625" style="37" bestFit="1" customWidth="1"/>
    <col min="15874" max="15874" width="6.85546875" style="37" customWidth="1"/>
    <col min="15875" max="15875" width="5.140625" style="37" customWidth="1"/>
    <col min="15876" max="15876" width="5.7109375" style="37" customWidth="1"/>
    <col min="15877" max="15877" width="6.85546875" style="37" customWidth="1"/>
    <col min="15878" max="15881" width="10.7109375" style="37" customWidth="1"/>
    <col min="15882" max="16123" width="10.7109375" style="37"/>
    <col min="16124" max="16124" width="5.5703125" style="37" customWidth="1"/>
    <col min="16125" max="16125" width="7.85546875" style="37" customWidth="1"/>
    <col min="16126" max="16126" width="12.7109375" style="37" customWidth="1"/>
    <col min="16127" max="16127" width="9.7109375" style="37" customWidth="1"/>
    <col min="16128" max="16128" width="10.7109375" style="37" customWidth="1"/>
    <col min="16129" max="16129" width="12.140625" style="37" bestFit="1" customWidth="1"/>
    <col min="16130" max="16130" width="6.85546875" style="37" customWidth="1"/>
    <col min="16131" max="16131" width="5.140625" style="37" customWidth="1"/>
    <col min="16132" max="16132" width="5.7109375" style="37" customWidth="1"/>
    <col min="16133" max="16133" width="6.85546875" style="37" customWidth="1"/>
    <col min="16134" max="16137" width="10.7109375" style="37" customWidth="1"/>
    <col min="16138" max="16384" width="10.7109375" style="37"/>
  </cols>
  <sheetData>
    <row r="1" spans="1:18" ht="15" x14ac:dyDescent="0.25">
      <c r="A1" s="139" t="s">
        <v>742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8" ht="11.25" customHeight="1" x14ac:dyDescent="0.25">
      <c r="A2" s="143" t="s">
        <v>743</v>
      </c>
      <c r="B2" s="144"/>
      <c r="C2" s="144"/>
      <c r="D2" s="144"/>
      <c r="E2" s="144"/>
      <c r="F2" s="144"/>
      <c r="G2" s="144"/>
      <c r="H2" s="144"/>
      <c r="I2" s="145"/>
      <c r="J2" s="145"/>
      <c r="K2" s="145"/>
      <c r="L2" s="145"/>
      <c r="M2" s="145"/>
      <c r="N2" s="146"/>
    </row>
    <row r="3" spans="1:18" ht="11.25" customHeight="1" x14ac:dyDescent="0.25">
      <c r="A3" s="147"/>
      <c r="B3" s="148"/>
      <c r="C3" s="148"/>
      <c r="D3" s="148"/>
      <c r="E3" s="148"/>
      <c r="F3" s="148"/>
      <c r="G3" s="148"/>
      <c r="H3" s="148"/>
      <c r="I3" s="124"/>
      <c r="J3" s="124"/>
      <c r="K3" s="124"/>
      <c r="L3" s="124"/>
      <c r="M3" s="124"/>
      <c r="N3" s="149"/>
    </row>
    <row r="4" spans="1:18" ht="11.25" customHeight="1" x14ac:dyDescent="0.25">
      <c r="A4" s="147"/>
      <c r="B4" s="148"/>
      <c r="C4" s="148"/>
      <c r="D4" s="148"/>
      <c r="E4" s="148"/>
      <c r="F4" s="148"/>
      <c r="G4" s="148"/>
      <c r="H4" s="148"/>
      <c r="I4" s="124"/>
      <c r="J4" s="124"/>
      <c r="K4" s="124"/>
      <c r="L4" s="124"/>
      <c r="M4" s="124"/>
      <c r="N4" s="149"/>
    </row>
    <row r="5" spans="1:18" ht="11.25" customHeight="1" x14ac:dyDescent="0.25">
      <c r="A5" s="147"/>
      <c r="B5" s="148"/>
      <c r="C5" s="148"/>
      <c r="D5" s="148"/>
      <c r="E5" s="148"/>
      <c r="F5" s="148"/>
      <c r="G5" s="148"/>
      <c r="H5" s="148"/>
      <c r="I5" s="124"/>
      <c r="J5" s="124"/>
      <c r="K5" s="124"/>
      <c r="L5" s="124"/>
      <c r="M5" s="124"/>
      <c r="N5" s="149"/>
    </row>
    <row r="6" spans="1:18" ht="177" customHeight="1" x14ac:dyDescent="0.25">
      <c r="A6" s="147"/>
      <c r="B6" s="148"/>
      <c r="C6" s="148"/>
      <c r="D6" s="148"/>
      <c r="E6" s="148"/>
      <c r="F6" s="148"/>
      <c r="G6" s="148"/>
      <c r="H6" s="148"/>
      <c r="I6" s="124"/>
      <c r="J6" s="124"/>
      <c r="K6" s="124"/>
      <c r="L6" s="124"/>
      <c r="M6" s="124"/>
      <c r="N6" s="149"/>
    </row>
    <row r="7" spans="1:18" ht="48.75" customHeight="1" x14ac:dyDescent="0.25">
      <c r="A7" s="125" t="s">
        <v>715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2"/>
    </row>
    <row r="8" spans="1:18" ht="15" x14ac:dyDescent="0.25">
      <c r="A8" s="125" t="s">
        <v>587</v>
      </c>
      <c r="B8" s="141"/>
      <c r="C8" s="141"/>
      <c r="D8" s="141"/>
      <c r="E8" s="141"/>
      <c r="F8" s="94">
        <f>180623.33/59</f>
        <v>3061.4123728813556</v>
      </c>
      <c r="G8" s="95"/>
      <c r="H8" s="96"/>
      <c r="I8" s="96"/>
      <c r="J8" s="96"/>
      <c r="K8" s="96"/>
      <c r="L8" s="96"/>
      <c r="M8" s="96"/>
      <c r="N8" s="97"/>
    </row>
    <row r="9" spans="1:18" ht="24" customHeight="1" x14ac:dyDescent="0.25">
      <c r="A9" s="150" t="s">
        <v>714</v>
      </c>
      <c r="B9" s="151"/>
      <c r="C9" s="151"/>
      <c r="D9" s="151"/>
      <c r="E9" s="151"/>
      <c r="F9" s="151"/>
      <c r="G9" s="151"/>
      <c r="H9" s="151"/>
      <c r="I9" s="151"/>
      <c r="J9" s="152"/>
      <c r="K9" s="152"/>
      <c r="L9" s="152"/>
      <c r="M9" s="152"/>
      <c r="N9" s="153"/>
    </row>
    <row r="10" spans="1:18" ht="108.75" customHeight="1" x14ac:dyDescent="0.25">
      <c r="A10" s="98" t="s">
        <v>0</v>
      </c>
      <c r="B10" s="1" t="s">
        <v>1</v>
      </c>
      <c r="C10" s="1" t="s">
        <v>2</v>
      </c>
      <c r="D10" s="1" t="s">
        <v>3</v>
      </c>
      <c r="E10" s="117" t="s">
        <v>590</v>
      </c>
      <c r="F10" s="1" t="s">
        <v>4</v>
      </c>
      <c r="G10" s="1" t="s">
        <v>8</v>
      </c>
      <c r="H10" s="1" t="s">
        <v>9</v>
      </c>
      <c r="I10" s="1" t="s">
        <v>706</v>
      </c>
      <c r="J10" s="78" t="s">
        <v>703</v>
      </c>
      <c r="K10" s="78" t="s">
        <v>662</v>
      </c>
      <c r="L10" s="78" t="s">
        <v>700</v>
      </c>
      <c r="M10" s="78" t="s">
        <v>704</v>
      </c>
      <c r="N10" s="78" t="s">
        <v>701</v>
      </c>
    </row>
    <row r="11" spans="1:18" s="33" customFormat="1" ht="45" x14ac:dyDescent="0.25">
      <c r="A11" s="64" t="s">
        <v>702</v>
      </c>
      <c r="B11" s="2" t="s">
        <v>10</v>
      </c>
      <c r="C11" s="2" t="s">
        <v>713</v>
      </c>
      <c r="D11" s="2" t="s">
        <v>667</v>
      </c>
      <c r="E11" s="64" t="s">
        <v>668</v>
      </c>
      <c r="F11" s="2" t="s">
        <v>13</v>
      </c>
      <c r="G11" s="2" t="s">
        <v>669</v>
      </c>
      <c r="H11" s="3" t="s">
        <v>670</v>
      </c>
      <c r="I11" s="2">
        <v>0</v>
      </c>
      <c r="J11" s="83">
        <v>62</v>
      </c>
      <c r="K11" s="79">
        <f>6000/9</f>
        <v>666.66666666666663</v>
      </c>
      <c r="L11" s="79">
        <f>24000/672*J11</f>
        <v>2214.2857142857142</v>
      </c>
      <c r="M11" s="79"/>
      <c r="N11" s="61">
        <f>SUM(K11:M11)</f>
        <v>2880.9523809523807</v>
      </c>
      <c r="P11" s="82"/>
    </row>
    <row r="12" spans="1:18" s="33" customFormat="1" ht="33.75" customHeight="1" x14ac:dyDescent="0.25">
      <c r="A12" s="64" t="s">
        <v>712</v>
      </c>
      <c r="B12" s="2" t="s">
        <v>10</v>
      </c>
      <c r="C12" s="2" t="s">
        <v>672</v>
      </c>
      <c r="D12" s="2" t="s">
        <v>673</v>
      </c>
      <c r="E12" s="64" t="s">
        <v>674</v>
      </c>
      <c r="F12" s="2" t="s">
        <v>13</v>
      </c>
      <c r="G12" s="2" t="s">
        <v>669</v>
      </c>
      <c r="H12" s="3" t="s">
        <v>675</v>
      </c>
      <c r="I12" s="1" t="s">
        <v>710</v>
      </c>
      <c r="J12" s="83">
        <v>33</v>
      </c>
      <c r="K12" s="79">
        <f>6000/9</f>
        <v>666.66666666666663</v>
      </c>
      <c r="L12" s="79">
        <f>24000/672*J12</f>
        <v>1178.5714285714287</v>
      </c>
      <c r="M12" s="79">
        <f>180623.33/59*2</f>
        <v>6122.8247457627112</v>
      </c>
      <c r="N12" s="61">
        <f>SUM(K12:M12)</f>
        <v>7968.0628410008067</v>
      </c>
      <c r="R12" s="96"/>
    </row>
    <row r="13" spans="1:18" s="33" customFormat="1" ht="29.25" customHeight="1" x14ac:dyDescent="0.25">
      <c r="A13" s="64"/>
      <c r="B13" s="2"/>
      <c r="C13" s="2"/>
      <c r="D13" s="2"/>
      <c r="E13" s="64"/>
      <c r="F13" s="2"/>
      <c r="G13" s="2"/>
      <c r="H13" s="3"/>
      <c r="I13" s="2"/>
      <c r="J13" s="2">
        <f>SUM(J11:J12)</f>
        <v>95</v>
      </c>
      <c r="K13" s="80">
        <f>SUM(K11:K12)</f>
        <v>1333.3333333333333</v>
      </c>
      <c r="L13" s="80">
        <f>SUM(L11:L12)</f>
        <v>3392.8571428571431</v>
      </c>
      <c r="M13" s="80">
        <f>SUM(M11:M12)</f>
        <v>6122.8247457627112</v>
      </c>
      <c r="N13" s="80">
        <f>SUM(N11:N12)</f>
        <v>10849.015221953188</v>
      </c>
      <c r="R13" s="116"/>
    </row>
    <row r="14" spans="1:18" x14ac:dyDescent="0.25">
      <c r="B14" s="33"/>
      <c r="C14" s="33"/>
      <c r="D14" s="33"/>
      <c r="E14" s="65"/>
      <c r="F14" s="33"/>
      <c r="G14" s="33"/>
      <c r="H14" s="33"/>
      <c r="J14" s="33"/>
      <c r="K14" s="33"/>
      <c r="L14" s="33"/>
      <c r="M14" s="33"/>
      <c r="N14" s="33"/>
    </row>
    <row r="15" spans="1:18" ht="15" x14ac:dyDescent="0.25">
      <c r="B15" s="33"/>
      <c r="C15" s="33"/>
      <c r="D15" s="33"/>
      <c r="E15" s="65"/>
      <c r="F15" s="33"/>
      <c r="G15" s="138" t="s">
        <v>744</v>
      </c>
      <c r="H15" s="138"/>
      <c r="J15" s="33"/>
      <c r="K15" s="33"/>
      <c r="L15" s="33"/>
      <c r="M15" s="33"/>
      <c r="N15" s="33"/>
    </row>
    <row r="16" spans="1:18" ht="33" customHeight="1" x14ac:dyDescent="0.25">
      <c r="B16" s="119" t="s">
        <v>705</v>
      </c>
      <c r="C16" s="136"/>
      <c r="D16" s="136"/>
      <c r="E16" s="65"/>
      <c r="F16" s="33"/>
      <c r="G16" s="137" t="s">
        <v>679</v>
      </c>
      <c r="H16" s="138"/>
      <c r="J16" s="33"/>
      <c r="K16" s="33"/>
      <c r="L16" s="33"/>
      <c r="M16" s="33"/>
      <c r="N16" s="33"/>
    </row>
    <row r="17" spans="2:14" ht="15" x14ac:dyDescent="0.25">
      <c r="B17" s="33"/>
      <c r="C17" s="33"/>
      <c r="D17" s="33"/>
      <c r="E17" s="65"/>
      <c r="F17" s="33"/>
      <c r="G17" s="33"/>
      <c r="H17" s="33"/>
      <c r="I17" s="93"/>
      <c r="J17" s="93"/>
      <c r="K17" s="93"/>
      <c r="L17" s="33"/>
      <c r="M17" s="92"/>
      <c r="N17" s="33"/>
    </row>
    <row r="18" spans="2:14" x14ac:dyDescent="0.25">
      <c r="E18" s="65"/>
    </row>
    <row r="19" spans="2:14" x14ac:dyDescent="0.25">
      <c r="E19" s="65"/>
    </row>
    <row r="20" spans="2:14" x14ac:dyDescent="0.25">
      <c r="E20" s="65"/>
      <c r="I20" s="58"/>
    </row>
    <row r="21" spans="2:14" x14ac:dyDescent="0.25">
      <c r="E21" s="65"/>
    </row>
    <row r="22" spans="2:14" x14ac:dyDescent="0.25">
      <c r="E22" s="65"/>
    </row>
    <row r="23" spans="2:14" x14ac:dyDescent="0.25">
      <c r="E23" s="65"/>
    </row>
    <row r="24" spans="2:14" x14ac:dyDescent="0.25">
      <c r="E24" s="65"/>
    </row>
    <row r="25" spans="2:14" x14ac:dyDescent="0.25">
      <c r="E25" s="65"/>
    </row>
    <row r="26" spans="2:14" x14ac:dyDescent="0.25">
      <c r="E26" s="65"/>
    </row>
    <row r="27" spans="2:14" x14ac:dyDescent="0.25">
      <c r="E27" s="65"/>
    </row>
    <row r="28" spans="2:14" x14ac:dyDescent="0.25">
      <c r="E28" s="65"/>
    </row>
    <row r="29" spans="2:14" x14ac:dyDescent="0.25">
      <c r="E29" s="65"/>
    </row>
    <row r="30" spans="2:14" x14ac:dyDescent="0.25">
      <c r="E30" s="65"/>
    </row>
    <row r="31" spans="2:14" x14ac:dyDescent="0.25">
      <c r="E31" s="65"/>
    </row>
    <row r="32" spans="2:14" x14ac:dyDescent="0.25">
      <c r="E32" s="65"/>
    </row>
    <row r="33" spans="5:5" x14ac:dyDescent="0.25">
      <c r="E33" s="65"/>
    </row>
    <row r="34" spans="5:5" x14ac:dyDescent="0.25">
      <c r="E34" s="65"/>
    </row>
    <row r="35" spans="5:5" x14ac:dyDescent="0.25">
      <c r="E35" s="65"/>
    </row>
    <row r="36" spans="5:5" x14ac:dyDescent="0.25">
      <c r="E36" s="65"/>
    </row>
    <row r="37" spans="5:5" x14ac:dyDescent="0.25">
      <c r="E37" s="65"/>
    </row>
    <row r="38" spans="5:5" x14ac:dyDescent="0.25">
      <c r="E38" s="65"/>
    </row>
    <row r="39" spans="5:5" x14ac:dyDescent="0.25">
      <c r="E39" s="65"/>
    </row>
    <row r="40" spans="5:5" x14ac:dyDescent="0.25">
      <c r="E40" s="65"/>
    </row>
    <row r="41" spans="5:5" x14ac:dyDescent="0.25">
      <c r="E41" s="65"/>
    </row>
    <row r="42" spans="5:5" x14ac:dyDescent="0.25">
      <c r="E42" s="65"/>
    </row>
    <row r="43" spans="5:5" x14ac:dyDescent="0.25">
      <c r="E43" s="65"/>
    </row>
    <row r="44" spans="5:5" x14ac:dyDescent="0.25">
      <c r="E44" s="65"/>
    </row>
    <row r="45" spans="5:5" x14ac:dyDescent="0.25">
      <c r="E45" s="65"/>
    </row>
    <row r="46" spans="5:5" x14ac:dyDescent="0.25">
      <c r="E46" s="65"/>
    </row>
    <row r="47" spans="5:5" x14ac:dyDescent="0.25">
      <c r="E47" s="65"/>
    </row>
    <row r="48" spans="5:5" x14ac:dyDescent="0.25">
      <c r="E48" s="65"/>
    </row>
    <row r="49" spans="5:5" x14ac:dyDescent="0.25">
      <c r="E49" s="65"/>
    </row>
    <row r="50" spans="5:5" x14ac:dyDescent="0.25">
      <c r="E50" s="65"/>
    </row>
    <row r="51" spans="5:5" x14ac:dyDescent="0.25">
      <c r="E51" s="65"/>
    </row>
    <row r="52" spans="5:5" x14ac:dyDescent="0.25">
      <c r="E52" s="65"/>
    </row>
    <row r="53" spans="5:5" x14ac:dyDescent="0.25">
      <c r="E53" s="65"/>
    </row>
    <row r="54" spans="5:5" x14ac:dyDescent="0.25">
      <c r="E54" s="65"/>
    </row>
    <row r="55" spans="5:5" x14ac:dyDescent="0.25">
      <c r="E55" s="65"/>
    </row>
    <row r="56" spans="5:5" x14ac:dyDescent="0.25">
      <c r="E56" s="65"/>
    </row>
    <row r="57" spans="5:5" x14ac:dyDescent="0.25">
      <c r="E57" s="65"/>
    </row>
    <row r="58" spans="5:5" x14ac:dyDescent="0.25">
      <c r="E58" s="65"/>
    </row>
    <row r="59" spans="5:5" x14ac:dyDescent="0.25">
      <c r="E59" s="65"/>
    </row>
    <row r="60" spans="5:5" x14ac:dyDescent="0.25">
      <c r="E60" s="65"/>
    </row>
    <row r="61" spans="5:5" x14ac:dyDescent="0.25">
      <c r="E61" s="65"/>
    </row>
    <row r="62" spans="5:5" x14ac:dyDescent="0.25">
      <c r="E62" s="65"/>
    </row>
    <row r="63" spans="5:5" x14ac:dyDescent="0.25">
      <c r="E63" s="65"/>
    </row>
    <row r="64" spans="5:5" x14ac:dyDescent="0.25">
      <c r="E64" s="65"/>
    </row>
    <row r="65" spans="5:5" x14ac:dyDescent="0.25">
      <c r="E65" s="65"/>
    </row>
    <row r="66" spans="5:5" x14ac:dyDescent="0.25">
      <c r="E66" s="65"/>
    </row>
    <row r="67" spans="5:5" x14ac:dyDescent="0.25">
      <c r="E67" s="65"/>
    </row>
    <row r="68" spans="5:5" x14ac:dyDescent="0.25">
      <c r="E68" s="65"/>
    </row>
    <row r="69" spans="5:5" x14ac:dyDescent="0.25">
      <c r="E69" s="65"/>
    </row>
    <row r="70" spans="5:5" x14ac:dyDescent="0.25">
      <c r="E70" s="65"/>
    </row>
    <row r="71" spans="5:5" x14ac:dyDescent="0.25">
      <c r="E71" s="65"/>
    </row>
    <row r="72" spans="5:5" x14ac:dyDescent="0.25">
      <c r="E72" s="65"/>
    </row>
    <row r="73" spans="5:5" x14ac:dyDescent="0.25">
      <c r="E73" s="65"/>
    </row>
    <row r="74" spans="5:5" x14ac:dyDescent="0.25">
      <c r="E74" s="65"/>
    </row>
    <row r="75" spans="5:5" x14ac:dyDescent="0.25">
      <c r="E75" s="65"/>
    </row>
    <row r="76" spans="5:5" x14ac:dyDescent="0.25">
      <c r="E76" s="65"/>
    </row>
    <row r="77" spans="5:5" x14ac:dyDescent="0.25">
      <c r="E77" s="65"/>
    </row>
    <row r="78" spans="5:5" x14ac:dyDescent="0.25">
      <c r="E78" s="65"/>
    </row>
    <row r="79" spans="5:5" x14ac:dyDescent="0.25">
      <c r="E79" s="65"/>
    </row>
    <row r="80" spans="5:5" x14ac:dyDescent="0.25">
      <c r="E80" s="65"/>
    </row>
    <row r="81" spans="5:5" x14ac:dyDescent="0.25">
      <c r="E81" s="65"/>
    </row>
    <row r="82" spans="5:5" x14ac:dyDescent="0.25">
      <c r="E82" s="65"/>
    </row>
    <row r="83" spans="5:5" x14ac:dyDescent="0.25">
      <c r="E83" s="65"/>
    </row>
    <row r="84" spans="5:5" x14ac:dyDescent="0.25">
      <c r="E84" s="65"/>
    </row>
    <row r="85" spans="5:5" x14ac:dyDescent="0.25">
      <c r="E85" s="65"/>
    </row>
    <row r="86" spans="5:5" x14ac:dyDescent="0.25">
      <c r="E86" s="65"/>
    </row>
    <row r="87" spans="5:5" x14ac:dyDescent="0.25">
      <c r="E87" s="65"/>
    </row>
    <row r="88" spans="5:5" x14ac:dyDescent="0.25">
      <c r="E88" s="65"/>
    </row>
    <row r="89" spans="5:5" x14ac:dyDescent="0.25">
      <c r="E89" s="65"/>
    </row>
    <row r="90" spans="5:5" x14ac:dyDescent="0.25">
      <c r="E90" s="65"/>
    </row>
    <row r="91" spans="5:5" x14ac:dyDescent="0.25">
      <c r="E91" s="65"/>
    </row>
    <row r="92" spans="5:5" x14ac:dyDescent="0.25">
      <c r="E92" s="65"/>
    </row>
    <row r="93" spans="5:5" x14ac:dyDescent="0.25">
      <c r="E93" s="65"/>
    </row>
    <row r="94" spans="5:5" x14ac:dyDescent="0.25">
      <c r="E94" s="65"/>
    </row>
    <row r="95" spans="5:5" x14ac:dyDescent="0.25">
      <c r="E95" s="65"/>
    </row>
    <row r="96" spans="5:5" x14ac:dyDescent="0.25">
      <c r="E96" s="65"/>
    </row>
    <row r="97" spans="5:5" x14ac:dyDescent="0.25">
      <c r="E97" s="65"/>
    </row>
    <row r="98" spans="5:5" x14ac:dyDescent="0.25">
      <c r="E98" s="65"/>
    </row>
    <row r="99" spans="5:5" x14ac:dyDescent="0.25">
      <c r="E99" s="65"/>
    </row>
    <row r="100" spans="5:5" x14ac:dyDescent="0.25">
      <c r="E100" s="65"/>
    </row>
    <row r="101" spans="5:5" x14ac:dyDescent="0.25">
      <c r="E101" s="65"/>
    </row>
    <row r="102" spans="5:5" x14ac:dyDescent="0.25">
      <c r="E102" s="65"/>
    </row>
    <row r="103" spans="5:5" x14ac:dyDescent="0.25">
      <c r="E103" s="65"/>
    </row>
    <row r="104" spans="5:5" x14ac:dyDescent="0.25">
      <c r="E104" s="65"/>
    </row>
    <row r="105" spans="5:5" x14ac:dyDescent="0.25">
      <c r="E105" s="65"/>
    </row>
    <row r="106" spans="5:5" x14ac:dyDescent="0.25">
      <c r="E106" s="65"/>
    </row>
    <row r="107" spans="5:5" x14ac:dyDescent="0.25">
      <c r="E107" s="65"/>
    </row>
    <row r="108" spans="5:5" x14ac:dyDescent="0.25">
      <c r="E108" s="65"/>
    </row>
    <row r="109" spans="5:5" x14ac:dyDescent="0.25">
      <c r="E109" s="65"/>
    </row>
    <row r="110" spans="5:5" x14ac:dyDescent="0.25">
      <c r="E110" s="65"/>
    </row>
    <row r="111" spans="5:5" x14ac:dyDescent="0.25">
      <c r="E111" s="65"/>
    </row>
    <row r="112" spans="5:5" x14ac:dyDescent="0.25">
      <c r="E112" s="65"/>
    </row>
    <row r="113" spans="5:5" x14ac:dyDescent="0.25">
      <c r="E113" s="65"/>
    </row>
    <row r="114" spans="5:5" x14ac:dyDescent="0.25">
      <c r="E114" s="65"/>
    </row>
    <row r="115" spans="5:5" x14ac:dyDescent="0.25">
      <c r="E115" s="65"/>
    </row>
    <row r="116" spans="5:5" x14ac:dyDescent="0.25">
      <c r="E116" s="65"/>
    </row>
    <row r="117" spans="5:5" x14ac:dyDescent="0.25">
      <c r="E117" s="65"/>
    </row>
    <row r="118" spans="5:5" x14ac:dyDescent="0.25">
      <c r="E118" s="65"/>
    </row>
    <row r="119" spans="5:5" x14ac:dyDescent="0.25">
      <c r="E119" s="65"/>
    </row>
    <row r="120" spans="5:5" x14ac:dyDescent="0.25">
      <c r="E120" s="65"/>
    </row>
    <row r="121" spans="5:5" x14ac:dyDescent="0.25">
      <c r="E121" s="65"/>
    </row>
    <row r="122" spans="5:5" x14ac:dyDescent="0.25">
      <c r="E122" s="65"/>
    </row>
    <row r="123" spans="5:5" x14ac:dyDescent="0.25">
      <c r="E123" s="65"/>
    </row>
    <row r="124" spans="5:5" x14ac:dyDescent="0.25">
      <c r="E124" s="65"/>
    </row>
    <row r="125" spans="5:5" x14ac:dyDescent="0.25">
      <c r="E125" s="65"/>
    </row>
    <row r="126" spans="5:5" x14ac:dyDescent="0.25">
      <c r="E126" s="65"/>
    </row>
    <row r="127" spans="5:5" x14ac:dyDescent="0.25">
      <c r="E127" s="65"/>
    </row>
    <row r="128" spans="5:5" x14ac:dyDescent="0.25">
      <c r="E128" s="65"/>
    </row>
    <row r="129" spans="5:5" x14ac:dyDescent="0.25">
      <c r="E129" s="65"/>
    </row>
    <row r="130" spans="5:5" x14ac:dyDescent="0.25">
      <c r="E130" s="65"/>
    </row>
    <row r="131" spans="5:5" x14ac:dyDescent="0.25">
      <c r="E131" s="65"/>
    </row>
    <row r="132" spans="5:5" x14ac:dyDescent="0.25">
      <c r="E132" s="65"/>
    </row>
    <row r="133" spans="5:5" x14ac:dyDescent="0.25">
      <c r="E133" s="65"/>
    </row>
    <row r="134" spans="5:5" x14ac:dyDescent="0.25">
      <c r="E134" s="65"/>
    </row>
    <row r="135" spans="5:5" x14ac:dyDescent="0.25">
      <c r="E135" s="65"/>
    </row>
    <row r="136" spans="5:5" x14ac:dyDescent="0.25">
      <c r="E136" s="65"/>
    </row>
    <row r="137" spans="5:5" x14ac:dyDescent="0.25">
      <c r="E137" s="65"/>
    </row>
    <row r="138" spans="5:5" x14ac:dyDescent="0.25">
      <c r="E138" s="65"/>
    </row>
    <row r="139" spans="5:5" x14ac:dyDescent="0.25">
      <c r="E139" s="65"/>
    </row>
    <row r="140" spans="5:5" x14ac:dyDescent="0.25">
      <c r="E140" s="65"/>
    </row>
    <row r="141" spans="5:5" x14ac:dyDescent="0.25">
      <c r="E141" s="65"/>
    </row>
    <row r="142" spans="5:5" x14ac:dyDescent="0.25">
      <c r="E142" s="65"/>
    </row>
    <row r="143" spans="5:5" x14ac:dyDescent="0.25">
      <c r="E143" s="65"/>
    </row>
    <row r="144" spans="5:5" x14ac:dyDescent="0.25">
      <c r="E144" s="65"/>
    </row>
    <row r="145" spans="5:5" x14ac:dyDescent="0.25">
      <c r="E145" s="66"/>
    </row>
    <row r="146" spans="5:5" x14ac:dyDescent="0.25">
      <c r="E146" s="66"/>
    </row>
    <row r="147" spans="5:5" x14ac:dyDescent="0.25">
      <c r="E147" s="66"/>
    </row>
    <row r="148" spans="5:5" x14ac:dyDescent="0.25">
      <c r="E148" s="66"/>
    </row>
    <row r="149" spans="5:5" x14ac:dyDescent="0.25">
      <c r="E149" s="66"/>
    </row>
    <row r="150" spans="5:5" x14ac:dyDescent="0.25">
      <c r="E150" s="66"/>
    </row>
    <row r="151" spans="5:5" x14ac:dyDescent="0.25">
      <c r="E151" s="66"/>
    </row>
    <row r="152" spans="5:5" x14ac:dyDescent="0.25">
      <c r="E152" s="66"/>
    </row>
  </sheetData>
  <mergeCells count="8">
    <mergeCell ref="B16:D16"/>
    <mergeCell ref="G16:H16"/>
    <mergeCell ref="A1:J1"/>
    <mergeCell ref="A7:N7"/>
    <mergeCell ref="A8:E8"/>
    <mergeCell ref="G15:H15"/>
    <mergeCell ref="A2:N6"/>
    <mergeCell ref="A9:N9"/>
  </mergeCells>
  <hyperlinks>
    <hyperlink ref="H11" r:id="rId1" display="mailto:segreteria@cagliari-donbosco.it"/>
    <hyperlink ref="H12" r:id="rId2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5"/>
  <sheetViews>
    <sheetView tabSelected="1" topLeftCell="A13" workbookViewId="0">
      <selection activeCell="B22" sqref="B22:D22"/>
    </sheetView>
  </sheetViews>
  <sheetFormatPr defaultRowHeight="15" x14ac:dyDescent="0.25"/>
  <cols>
    <col min="1" max="1" width="4" customWidth="1"/>
    <col min="2" max="2" width="6.28515625" customWidth="1"/>
    <col min="3" max="3" width="10.140625" customWidth="1"/>
    <col min="4" max="4" width="14.5703125" customWidth="1"/>
    <col min="5" max="5" width="11.5703125" customWidth="1"/>
    <col min="6" max="6" width="2.140625" customWidth="1"/>
    <col min="7" max="7" width="2.85546875" customWidth="1"/>
    <col min="8" max="8" width="4.85546875" customWidth="1"/>
    <col min="9" max="9" width="3.7109375" customWidth="1"/>
    <col min="10" max="10" width="11.7109375" customWidth="1"/>
    <col min="11" max="11" width="14.140625" customWidth="1"/>
    <col min="12" max="12" width="7.28515625" customWidth="1"/>
    <col min="13" max="13" width="7.5703125" customWidth="1"/>
    <col min="14" max="14" width="9.85546875" customWidth="1"/>
    <col min="15" max="15" width="9.42578125" customWidth="1"/>
    <col min="16" max="16" width="8.85546875" customWidth="1"/>
    <col min="18" max="18" width="18.140625" customWidth="1"/>
    <col min="19" max="19" width="26" customWidth="1"/>
    <col min="20" max="20" width="14.85546875" customWidth="1"/>
    <col min="21" max="21" width="20.85546875" customWidth="1"/>
    <col min="255" max="255" width="4" customWidth="1"/>
    <col min="256" max="256" width="9.28515625" customWidth="1"/>
    <col min="257" max="257" width="14.140625" customWidth="1"/>
    <col min="258" max="258" width="15.42578125" customWidth="1"/>
    <col min="259" max="259" width="10.42578125" customWidth="1"/>
    <col min="260" max="260" width="11.85546875" customWidth="1"/>
    <col min="261" max="261" width="2.28515625" customWidth="1"/>
    <col min="262" max="262" width="3.85546875" customWidth="1"/>
    <col min="263" max="263" width="5" customWidth="1"/>
    <col min="264" max="264" width="5.28515625" customWidth="1"/>
    <col min="265" max="265" width="4.28515625" customWidth="1"/>
    <col min="266" max="266" width="14.42578125" customWidth="1"/>
    <col min="267" max="267" width="16.28515625" customWidth="1"/>
    <col min="268" max="268" width="15.28515625" customWidth="1"/>
    <col min="511" max="511" width="4" customWidth="1"/>
    <col min="512" max="512" width="9.28515625" customWidth="1"/>
    <col min="513" max="513" width="14.140625" customWidth="1"/>
    <col min="514" max="514" width="15.42578125" customWidth="1"/>
    <col min="515" max="515" width="10.42578125" customWidth="1"/>
    <col min="516" max="516" width="11.85546875" customWidth="1"/>
    <col min="517" max="517" width="2.28515625" customWidth="1"/>
    <col min="518" max="518" width="3.85546875" customWidth="1"/>
    <col min="519" max="519" width="5" customWidth="1"/>
    <col min="520" max="520" width="5.28515625" customWidth="1"/>
    <col min="521" max="521" width="4.28515625" customWidth="1"/>
    <col min="522" max="522" width="14.42578125" customWidth="1"/>
    <col min="523" max="523" width="16.28515625" customWidth="1"/>
    <col min="524" max="524" width="15.28515625" customWidth="1"/>
    <col min="767" max="767" width="4" customWidth="1"/>
    <col min="768" max="768" width="9.28515625" customWidth="1"/>
    <col min="769" max="769" width="14.140625" customWidth="1"/>
    <col min="770" max="770" width="15.42578125" customWidth="1"/>
    <col min="771" max="771" width="10.42578125" customWidth="1"/>
    <col min="772" max="772" width="11.85546875" customWidth="1"/>
    <col min="773" max="773" width="2.28515625" customWidth="1"/>
    <col min="774" max="774" width="3.85546875" customWidth="1"/>
    <col min="775" max="775" width="5" customWidth="1"/>
    <col min="776" max="776" width="5.28515625" customWidth="1"/>
    <col min="777" max="777" width="4.28515625" customWidth="1"/>
    <col min="778" max="778" width="14.42578125" customWidth="1"/>
    <col min="779" max="779" width="16.28515625" customWidth="1"/>
    <col min="780" max="780" width="15.28515625" customWidth="1"/>
    <col min="1023" max="1023" width="4" customWidth="1"/>
    <col min="1024" max="1024" width="9.28515625" customWidth="1"/>
    <col min="1025" max="1025" width="14.140625" customWidth="1"/>
    <col min="1026" max="1026" width="15.42578125" customWidth="1"/>
    <col min="1027" max="1027" width="10.42578125" customWidth="1"/>
    <col min="1028" max="1028" width="11.85546875" customWidth="1"/>
    <col min="1029" max="1029" width="2.28515625" customWidth="1"/>
    <col min="1030" max="1030" width="3.85546875" customWidth="1"/>
    <col min="1031" max="1031" width="5" customWidth="1"/>
    <col min="1032" max="1032" width="5.28515625" customWidth="1"/>
    <col min="1033" max="1033" width="4.28515625" customWidth="1"/>
    <col min="1034" max="1034" width="14.42578125" customWidth="1"/>
    <col min="1035" max="1035" width="16.28515625" customWidth="1"/>
    <col min="1036" max="1036" width="15.28515625" customWidth="1"/>
    <col min="1279" max="1279" width="4" customWidth="1"/>
    <col min="1280" max="1280" width="9.28515625" customWidth="1"/>
    <col min="1281" max="1281" width="14.140625" customWidth="1"/>
    <col min="1282" max="1282" width="15.42578125" customWidth="1"/>
    <col min="1283" max="1283" width="10.42578125" customWidth="1"/>
    <col min="1284" max="1284" width="11.85546875" customWidth="1"/>
    <col min="1285" max="1285" width="2.28515625" customWidth="1"/>
    <col min="1286" max="1286" width="3.85546875" customWidth="1"/>
    <col min="1287" max="1287" width="5" customWidth="1"/>
    <col min="1288" max="1288" width="5.28515625" customWidth="1"/>
    <col min="1289" max="1289" width="4.28515625" customWidth="1"/>
    <col min="1290" max="1290" width="14.42578125" customWidth="1"/>
    <col min="1291" max="1291" width="16.28515625" customWidth="1"/>
    <col min="1292" max="1292" width="15.28515625" customWidth="1"/>
    <col min="1535" max="1535" width="4" customWidth="1"/>
    <col min="1536" max="1536" width="9.28515625" customWidth="1"/>
    <col min="1537" max="1537" width="14.140625" customWidth="1"/>
    <col min="1538" max="1538" width="15.42578125" customWidth="1"/>
    <col min="1539" max="1539" width="10.42578125" customWidth="1"/>
    <col min="1540" max="1540" width="11.85546875" customWidth="1"/>
    <col min="1541" max="1541" width="2.28515625" customWidth="1"/>
    <col min="1542" max="1542" width="3.85546875" customWidth="1"/>
    <col min="1543" max="1543" width="5" customWidth="1"/>
    <col min="1544" max="1544" width="5.28515625" customWidth="1"/>
    <col min="1545" max="1545" width="4.28515625" customWidth="1"/>
    <col min="1546" max="1546" width="14.42578125" customWidth="1"/>
    <col min="1547" max="1547" width="16.28515625" customWidth="1"/>
    <col min="1548" max="1548" width="15.28515625" customWidth="1"/>
    <col min="1791" max="1791" width="4" customWidth="1"/>
    <col min="1792" max="1792" width="9.28515625" customWidth="1"/>
    <col min="1793" max="1793" width="14.140625" customWidth="1"/>
    <col min="1794" max="1794" width="15.42578125" customWidth="1"/>
    <col min="1795" max="1795" width="10.42578125" customWidth="1"/>
    <col min="1796" max="1796" width="11.85546875" customWidth="1"/>
    <col min="1797" max="1797" width="2.28515625" customWidth="1"/>
    <col min="1798" max="1798" width="3.85546875" customWidth="1"/>
    <col min="1799" max="1799" width="5" customWidth="1"/>
    <col min="1800" max="1800" width="5.28515625" customWidth="1"/>
    <col min="1801" max="1801" width="4.28515625" customWidth="1"/>
    <col min="1802" max="1802" width="14.42578125" customWidth="1"/>
    <col min="1803" max="1803" width="16.28515625" customWidth="1"/>
    <col min="1804" max="1804" width="15.28515625" customWidth="1"/>
    <col min="2047" max="2047" width="4" customWidth="1"/>
    <col min="2048" max="2048" width="9.28515625" customWidth="1"/>
    <col min="2049" max="2049" width="14.140625" customWidth="1"/>
    <col min="2050" max="2050" width="15.42578125" customWidth="1"/>
    <col min="2051" max="2051" width="10.42578125" customWidth="1"/>
    <col min="2052" max="2052" width="11.85546875" customWidth="1"/>
    <col min="2053" max="2053" width="2.28515625" customWidth="1"/>
    <col min="2054" max="2054" width="3.85546875" customWidth="1"/>
    <col min="2055" max="2055" width="5" customWidth="1"/>
    <col min="2056" max="2056" width="5.28515625" customWidth="1"/>
    <col min="2057" max="2057" width="4.28515625" customWidth="1"/>
    <col min="2058" max="2058" width="14.42578125" customWidth="1"/>
    <col min="2059" max="2059" width="16.28515625" customWidth="1"/>
    <col min="2060" max="2060" width="15.28515625" customWidth="1"/>
    <col min="2303" max="2303" width="4" customWidth="1"/>
    <col min="2304" max="2304" width="9.28515625" customWidth="1"/>
    <col min="2305" max="2305" width="14.140625" customWidth="1"/>
    <col min="2306" max="2306" width="15.42578125" customWidth="1"/>
    <col min="2307" max="2307" width="10.42578125" customWidth="1"/>
    <col min="2308" max="2308" width="11.85546875" customWidth="1"/>
    <col min="2309" max="2309" width="2.28515625" customWidth="1"/>
    <col min="2310" max="2310" width="3.85546875" customWidth="1"/>
    <col min="2311" max="2311" width="5" customWidth="1"/>
    <col min="2312" max="2312" width="5.28515625" customWidth="1"/>
    <col min="2313" max="2313" width="4.28515625" customWidth="1"/>
    <col min="2314" max="2314" width="14.42578125" customWidth="1"/>
    <col min="2315" max="2315" width="16.28515625" customWidth="1"/>
    <col min="2316" max="2316" width="15.28515625" customWidth="1"/>
    <col min="2559" max="2559" width="4" customWidth="1"/>
    <col min="2560" max="2560" width="9.28515625" customWidth="1"/>
    <col min="2561" max="2561" width="14.140625" customWidth="1"/>
    <col min="2562" max="2562" width="15.42578125" customWidth="1"/>
    <col min="2563" max="2563" width="10.42578125" customWidth="1"/>
    <col min="2564" max="2564" width="11.85546875" customWidth="1"/>
    <col min="2565" max="2565" width="2.28515625" customWidth="1"/>
    <col min="2566" max="2566" width="3.85546875" customWidth="1"/>
    <col min="2567" max="2567" width="5" customWidth="1"/>
    <col min="2568" max="2568" width="5.28515625" customWidth="1"/>
    <col min="2569" max="2569" width="4.28515625" customWidth="1"/>
    <col min="2570" max="2570" width="14.42578125" customWidth="1"/>
    <col min="2571" max="2571" width="16.28515625" customWidth="1"/>
    <col min="2572" max="2572" width="15.28515625" customWidth="1"/>
    <col min="2815" max="2815" width="4" customWidth="1"/>
    <col min="2816" max="2816" width="9.28515625" customWidth="1"/>
    <col min="2817" max="2817" width="14.140625" customWidth="1"/>
    <col min="2818" max="2818" width="15.42578125" customWidth="1"/>
    <col min="2819" max="2819" width="10.42578125" customWidth="1"/>
    <col min="2820" max="2820" width="11.85546875" customWidth="1"/>
    <col min="2821" max="2821" width="2.28515625" customWidth="1"/>
    <col min="2822" max="2822" width="3.85546875" customWidth="1"/>
    <col min="2823" max="2823" width="5" customWidth="1"/>
    <col min="2824" max="2824" width="5.28515625" customWidth="1"/>
    <col min="2825" max="2825" width="4.28515625" customWidth="1"/>
    <col min="2826" max="2826" width="14.42578125" customWidth="1"/>
    <col min="2827" max="2827" width="16.28515625" customWidth="1"/>
    <col min="2828" max="2828" width="15.28515625" customWidth="1"/>
    <col min="3071" max="3071" width="4" customWidth="1"/>
    <col min="3072" max="3072" width="9.28515625" customWidth="1"/>
    <col min="3073" max="3073" width="14.140625" customWidth="1"/>
    <col min="3074" max="3074" width="15.42578125" customWidth="1"/>
    <col min="3075" max="3075" width="10.42578125" customWidth="1"/>
    <col min="3076" max="3076" width="11.85546875" customWidth="1"/>
    <col min="3077" max="3077" width="2.28515625" customWidth="1"/>
    <col min="3078" max="3078" width="3.85546875" customWidth="1"/>
    <col min="3079" max="3079" width="5" customWidth="1"/>
    <col min="3080" max="3080" width="5.28515625" customWidth="1"/>
    <col min="3081" max="3081" width="4.28515625" customWidth="1"/>
    <col min="3082" max="3082" width="14.42578125" customWidth="1"/>
    <col min="3083" max="3083" width="16.28515625" customWidth="1"/>
    <col min="3084" max="3084" width="15.28515625" customWidth="1"/>
    <col min="3327" max="3327" width="4" customWidth="1"/>
    <col min="3328" max="3328" width="9.28515625" customWidth="1"/>
    <col min="3329" max="3329" width="14.140625" customWidth="1"/>
    <col min="3330" max="3330" width="15.42578125" customWidth="1"/>
    <col min="3331" max="3331" width="10.42578125" customWidth="1"/>
    <col min="3332" max="3332" width="11.85546875" customWidth="1"/>
    <col min="3333" max="3333" width="2.28515625" customWidth="1"/>
    <col min="3334" max="3334" width="3.85546875" customWidth="1"/>
    <col min="3335" max="3335" width="5" customWidth="1"/>
    <col min="3336" max="3336" width="5.28515625" customWidth="1"/>
    <col min="3337" max="3337" width="4.28515625" customWidth="1"/>
    <col min="3338" max="3338" width="14.42578125" customWidth="1"/>
    <col min="3339" max="3339" width="16.28515625" customWidth="1"/>
    <col min="3340" max="3340" width="15.28515625" customWidth="1"/>
    <col min="3583" max="3583" width="4" customWidth="1"/>
    <col min="3584" max="3584" width="9.28515625" customWidth="1"/>
    <col min="3585" max="3585" width="14.140625" customWidth="1"/>
    <col min="3586" max="3586" width="15.42578125" customWidth="1"/>
    <col min="3587" max="3587" width="10.42578125" customWidth="1"/>
    <col min="3588" max="3588" width="11.85546875" customWidth="1"/>
    <col min="3589" max="3589" width="2.28515625" customWidth="1"/>
    <col min="3590" max="3590" width="3.85546875" customWidth="1"/>
    <col min="3591" max="3591" width="5" customWidth="1"/>
    <col min="3592" max="3592" width="5.28515625" customWidth="1"/>
    <col min="3593" max="3593" width="4.28515625" customWidth="1"/>
    <col min="3594" max="3594" width="14.42578125" customWidth="1"/>
    <col min="3595" max="3595" width="16.28515625" customWidth="1"/>
    <col min="3596" max="3596" width="15.28515625" customWidth="1"/>
    <col min="3839" max="3839" width="4" customWidth="1"/>
    <col min="3840" max="3840" width="9.28515625" customWidth="1"/>
    <col min="3841" max="3841" width="14.140625" customWidth="1"/>
    <col min="3842" max="3842" width="15.42578125" customWidth="1"/>
    <col min="3843" max="3843" width="10.42578125" customWidth="1"/>
    <col min="3844" max="3844" width="11.85546875" customWidth="1"/>
    <col min="3845" max="3845" width="2.28515625" customWidth="1"/>
    <col min="3846" max="3846" width="3.85546875" customWidth="1"/>
    <col min="3847" max="3847" width="5" customWidth="1"/>
    <col min="3848" max="3848" width="5.28515625" customWidth="1"/>
    <col min="3849" max="3849" width="4.28515625" customWidth="1"/>
    <col min="3850" max="3850" width="14.42578125" customWidth="1"/>
    <col min="3851" max="3851" width="16.28515625" customWidth="1"/>
    <col min="3852" max="3852" width="15.28515625" customWidth="1"/>
    <col min="4095" max="4095" width="4" customWidth="1"/>
    <col min="4096" max="4096" width="9.28515625" customWidth="1"/>
    <col min="4097" max="4097" width="14.140625" customWidth="1"/>
    <col min="4098" max="4098" width="15.42578125" customWidth="1"/>
    <col min="4099" max="4099" width="10.42578125" customWidth="1"/>
    <col min="4100" max="4100" width="11.85546875" customWidth="1"/>
    <col min="4101" max="4101" width="2.28515625" customWidth="1"/>
    <col min="4102" max="4102" width="3.85546875" customWidth="1"/>
    <col min="4103" max="4103" width="5" customWidth="1"/>
    <col min="4104" max="4104" width="5.28515625" customWidth="1"/>
    <col min="4105" max="4105" width="4.28515625" customWidth="1"/>
    <col min="4106" max="4106" width="14.42578125" customWidth="1"/>
    <col min="4107" max="4107" width="16.28515625" customWidth="1"/>
    <col min="4108" max="4108" width="15.28515625" customWidth="1"/>
    <col min="4351" max="4351" width="4" customWidth="1"/>
    <col min="4352" max="4352" width="9.28515625" customWidth="1"/>
    <col min="4353" max="4353" width="14.140625" customWidth="1"/>
    <col min="4354" max="4354" width="15.42578125" customWidth="1"/>
    <col min="4355" max="4355" width="10.42578125" customWidth="1"/>
    <col min="4356" max="4356" width="11.85546875" customWidth="1"/>
    <col min="4357" max="4357" width="2.28515625" customWidth="1"/>
    <col min="4358" max="4358" width="3.85546875" customWidth="1"/>
    <col min="4359" max="4359" width="5" customWidth="1"/>
    <col min="4360" max="4360" width="5.28515625" customWidth="1"/>
    <col min="4361" max="4361" width="4.28515625" customWidth="1"/>
    <col min="4362" max="4362" width="14.42578125" customWidth="1"/>
    <col min="4363" max="4363" width="16.28515625" customWidth="1"/>
    <col min="4364" max="4364" width="15.28515625" customWidth="1"/>
    <col min="4607" max="4607" width="4" customWidth="1"/>
    <col min="4608" max="4608" width="9.28515625" customWidth="1"/>
    <col min="4609" max="4609" width="14.140625" customWidth="1"/>
    <col min="4610" max="4610" width="15.42578125" customWidth="1"/>
    <col min="4611" max="4611" width="10.42578125" customWidth="1"/>
    <col min="4612" max="4612" width="11.85546875" customWidth="1"/>
    <col min="4613" max="4613" width="2.28515625" customWidth="1"/>
    <col min="4614" max="4614" width="3.85546875" customWidth="1"/>
    <col min="4615" max="4615" width="5" customWidth="1"/>
    <col min="4616" max="4616" width="5.28515625" customWidth="1"/>
    <col min="4617" max="4617" width="4.28515625" customWidth="1"/>
    <col min="4618" max="4618" width="14.42578125" customWidth="1"/>
    <col min="4619" max="4619" width="16.28515625" customWidth="1"/>
    <col min="4620" max="4620" width="15.28515625" customWidth="1"/>
    <col min="4863" max="4863" width="4" customWidth="1"/>
    <col min="4864" max="4864" width="9.28515625" customWidth="1"/>
    <col min="4865" max="4865" width="14.140625" customWidth="1"/>
    <col min="4866" max="4866" width="15.42578125" customWidth="1"/>
    <col min="4867" max="4867" width="10.42578125" customWidth="1"/>
    <col min="4868" max="4868" width="11.85546875" customWidth="1"/>
    <col min="4869" max="4869" width="2.28515625" customWidth="1"/>
    <col min="4870" max="4870" width="3.85546875" customWidth="1"/>
    <col min="4871" max="4871" width="5" customWidth="1"/>
    <col min="4872" max="4872" width="5.28515625" customWidth="1"/>
    <col min="4873" max="4873" width="4.28515625" customWidth="1"/>
    <col min="4874" max="4874" width="14.42578125" customWidth="1"/>
    <col min="4875" max="4875" width="16.28515625" customWidth="1"/>
    <col min="4876" max="4876" width="15.28515625" customWidth="1"/>
    <col min="5119" max="5119" width="4" customWidth="1"/>
    <col min="5120" max="5120" width="9.28515625" customWidth="1"/>
    <col min="5121" max="5121" width="14.140625" customWidth="1"/>
    <col min="5122" max="5122" width="15.42578125" customWidth="1"/>
    <col min="5123" max="5123" width="10.42578125" customWidth="1"/>
    <col min="5124" max="5124" width="11.85546875" customWidth="1"/>
    <col min="5125" max="5125" width="2.28515625" customWidth="1"/>
    <col min="5126" max="5126" width="3.85546875" customWidth="1"/>
    <col min="5127" max="5127" width="5" customWidth="1"/>
    <col min="5128" max="5128" width="5.28515625" customWidth="1"/>
    <col min="5129" max="5129" width="4.28515625" customWidth="1"/>
    <col min="5130" max="5130" width="14.42578125" customWidth="1"/>
    <col min="5131" max="5131" width="16.28515625" customWidth="1"/>
    <col min="5132" max="5132" width="15.28515625" customWidth="1"/>
    <col min="5375" max="5375" width="4" customWidth="1"/>
    <col min="5376" max="5376" width="9.28515625" customWidth="1"/>
    <col min="5377" max="5377" width="14.140625" customWidth="1"/>
    <col min="5378" max="5378" width="15.42578125" customWidth="1"/>
    <col min="5379" max="5379" width="10.42578125" customWidth="1"/>
    <col min="5380" max="5380" width="11.85546875" customWidth="1"/>
    <col min="5381" max="5381" width="2.28515625" customWidth="1"/>
    <col min="5382" max="5382" width="3.85546875" customWidth="1"/>
    <col min="5383" max="5383" width="5" customWidth="1"/>
    <col min="5384" max="5384" width="5.28515625" customWidth="1"/>
    <col min="5385" max="5385" width="4.28515625" customWidth="1"/>
    <col min="5386" max="5386" width="14.42578125" customWidth="1"/>
    <col min="5387" max="5387" width="16.28515625" customWidth="1"/>
    <col min="5388" max="5388" width="15.28515625" customWidth="1"/>
    <col min="5631" max="5631" width="4" customWidth="1"/>
    <col min="5632" max="5632" width="9.28515625" customWidth="1"/>
    <col min="5633" max="5633" width="14.140625" customWidth="1"/>
    <col min="5634" max="5634" width="15.42578125" customWidth="1"/>
    <col min="5635" max="5635" width="10.42578125" customWidth="1"/>
    <col min="5636" max="5636" width="11.85546875" customWidth="1"/>
    <col min="5637" max="5637" width="2.28515625" customWidth="1"/>
    <col min="5638" max="5638" width="3.85546875" customWidth="1"/>
    <col min="5639" max="5639" width="5" customWidth="1"/>
    <col min="5640" max="5640" width="5.28515625" customWidth="1"/>
    <col min="5641" max="5641" width="4.28515625" customWidth="1"/>
    <col min="5642" max="5642" width="14.42578125" customWidth="1"/>
    <col min="5643" max="5643" width="16.28515625" customWidth="1"/>
    <col min="5644" max="5644" width="15.28515625" customWidth="1"/>
    <col min="5887" max="5887" width="4" customWidth="1"/>
    <col min="5888" max="5888" width="9.28515625" customWidth="1"/>
    <col min="5889" max="5889" width="14.140625" customWidth="1"/>
    <col min="5890" max="5890" width="15.42578125" customWidth="1"/>
    <col min="5891" max="5891" width="10.42578125" customWidth="1"/>
    <col min="5892" max="5892" width="11.85546875" customWidth="1"/>
    <col min="5893" max="5893" width="2.28515625" customWidth="1"/>
    <col min="5894" max="5894" width="3.85546875" customWidth="1"/>
    <col min="5895" max="5895" width="5" customWidth="1"/>
    <col min="5896" max="5896" width="5.28515625" customWidth="1"/>
    <col min="5897" max="5897" width="4.28515625" customWidth="1"/>
    <col min="5898" max="5898" width="14.42578125" customWidth="1"/>
    <col min="5899" max="5899" width="16.28515625" customWidth="1"/>
    <col min="5900" max="5900" width="15.28515625" customWidth="1"/>
    <col min="6143" max="6143" width="4" customWidth="1"/>
    <col min="6144" max="6144" width="9.28515625" customWidth="1"/>
    <col min="6145" max="6145" width="14.140625" customWidth="1"/>
    <col min="6146" max="6146" width="15.42578125" customWidth="1"/>
    <col min="6147" max="6147" width="10.42578125" customWidth="1"/>
    <col min="6148" max="6148" width="11.85546875" customWidth="1"/>
    <col min="6149" max="6149" width="2.28515625" customWidth="1"/>
    <col min="6150" max="6150" width="3.85546875" customWidth="1"/>
    <col min="6151" max="6151" width="5" customWidth="1"/>
    <col min="6152" max="6152" width="5.28515625" customWidth="1"/>
    <col min="6153" max="6153" width="4.28515625" customWidth="1"/>
    <col min="6154" max="6154" width="14.42578125" customWidth="1"/>
    <col min="6155" max="6155" width="16.28515625" customWidth="1"/>
    <col min="6156" max="6156" width="15.28515625" customWidth="1"/>
    <col min="6399" max="6399" width="4" customWidth="1"/>
    <col min="6400" max="6400" width="9.28515625" customWidth="1"/>
    <col min="6401" max="6401" width="14.140625" customWidth="1"/>
    <col min="6402" max="6402" width="15.42578125" customWidth="1"/>
    <col min="6403" max="6403" width="10.42578125" customWidth="1"/>
    <col min="6404" max="6404" width="11.85546875" customWidth="1"/>
    <col min="6405" max="6405" width="2.28515625" customWidth="1"/>
    <col min="6406" max="6406" width="3.85546875" customWidth="1"/>
    <col min="6407" max="6407" width="5" customWidth="1"/>
    <col min="6408" max="6408" width="5.28515625" customWidth="1"/>
    <col min="6409" max="6409" width="4.28515625" customWidth="1"/>
    <col min="6410" max="6410" width="14.42578125" customWidth="1"/>
    <col min="6411" max="6411" width="16.28515625" customWidth="1"/>
    <col min="6412" max="6412" width="15.28515625" customWidth="1"/>
    <col min="6655" max="6655" width="4" customWidth="1"/>
    <col min="6656" max="6656" width="9.28515625" customWidth="1"/>
    <col min="6657" max="6657" width="14.140625" customWidth="1"/>
    <col min="6658" max="6658" width="15.42578125" customWidth="1"/>
    <col min="6659" max="6659" width="10.42578125" customWidth="1"/>
    <col min="6660" max="6660" width="11.85546875" customWidth="1"/>
    <col min="6661" max="6661" width="2.28515625" customWidth="1"/>
    <col min="6662" max="6662" width="3.85546875" customWidth="1"/>
    <col min="6663" max="6663" width="5" customWidth="1"/>
    <col min="6664" max="6664" width="5.28515625" customWidth="1"/>
    <col min="6665" max="6665" width="4.28515625" customWidth="1"/>
    <col min="6666" max="6666" width="14.42578125" customWidth="1"/>
    <col min="6667" max="6667" width="16.28515625" customWidth="1"/>
    <col min="6668" max="6668" width="15.28515625" customWidth="1"/>
    <col min="6911" max="6911" width="4" customWidth="1"/>
    <col min="6912" max="6912" width="9.28515625" customWidth="1"/>
    <col min="6913" max="6913" width="14.140625" customWidth="1"/>
    <col min="6914" max="6914" width="15.42578125" customWidth="1"/>
    <col min="6915" max="6915" width="10.42578125" customWidth="1"/>
    <col min="6916" max="6916" width="11.85546875" customWidth="1"/>
    <col min="6917" max="6917" width="2.28515625" customWidth="1"/>
    <col min="6918" max="6918" width="3.85546875" customWidth="1"/>
    <col min="6919" max="6919" width="5" customWidth="1"/>
    <col min="6920" max="6920" width="5.28515625" customWidth="1"/>
    <col min="6921" max="6921" width="4.28515625" customWidth="1"/>
    <col min="6922" max="6922" width="14.42578125" customWidth="1"/>
    <col min="6923" max="6923" width="16.28515625" customWidth="1"/>
    <col min="6924" max="6924" width="15.28515625" customWidth="1"/>
    <col min="7167" max="7167" width="4" customWidth="1"/>
    <col min="7168" max="7168" width="9.28515625" customWidth="1"/>
    <col min="7169" max="7169" width="14.140625" customWidth="1"/>
    <col min="7170" max="7170" width="15.42578125" customWidth="1"/>
    <col min="7171" max="7171" width="10.42578125" customWidth="1"/>
    <col min="7172" max="7172" width="11.85546875" customWidth="1"/>
    <col min="7173" max="7173" width="2.28515625" customWidth="1"/>
    <col min="7174" max="7174" width="3.85546875" customWidth="1"/>
    <col min="7175" max="7175" width="5" customWidth="1"/>
    <col min="7176" max="7176" width="5.28515625" customWidth="1"/>
    <col min="7177" max="7177" width="4.28515625" customWidth="1"/>
    <col min="7178" max="7178" width="14.42578125" customWidth="1"/>
    <col min="7179" max="7179" width="16.28515625" customWidth="1"/>
    <col min="7180" max="7180" width="15.28515625" customWidth="1"/>
    <col min="7423" max="7423" width="4" customWidth="1"/>
    <col min="7424" max="7424" width="9.28515625" customWidth="1"/>
    <col min="7425" max="7425" width="14.140625" customWidth="1"/>
    <col min="7426" max="7426" width="15.42578125" customWidth="1"/>
    <col min="7427" max="7427" width="10.42578125" customWidth="1"/>
    <col min="7428" max="7428" width="11.85546875" customWidth="1"/>
    <col min="7429" max="7429" width="2.28515625" customWidth="1"/>
    <col min="7430" max="7430" width="3.85546875" customWidth="1"/>
    <col min="7431" max="7431" width="5" customWidth="1"/>
    <col min="7432" max="7432" width="5.28515625" customWidth="1"/>
    <col min="7433" max="7433" width="4.28515625" customWidth="1"/>
    <col min="7434" max="7434" width="14.42578125" customWidth="1"/>
    <col min="7435" max="7435" width="16.28515625" customWidth="1"/>
    <col min="7436" max="7436" width="15.28515625" customWidth="1"/>
    <col min="7679" max="7679" width="4" customWidth="1"/>
    <col min="7680" max="7680" width="9.28515625" customWidth="1"/>
    <col min="7681" max="7681" width="14.140625" customWidth="1"/>
    <col min="7682" max="7682" width="15.42578125" customWidth="1"/>
    <col min="7683" max="7683" width="10.42578125" customWidth="1"/>
    <col min="7684" max="7684" width="11.85546875" customWidth="1"/>
    <col min="7685" max="7685" width="2.28515625" customWidth="1"/>
    <col min="7686" max="7686" width="3.85546875" customWidth="1"/>
    <col min="7687" max="7687" width="5" customWidth="1"/>
    <col min="7688" max="7688" width="5.28515625" customWidth="1"/>
    <col min="7689" max="7689" width="4.28515625" customWidth="1"/>
    <col min="7690" max="7690" width="14.42578125" customWidth="1"/>
    <col min="7691" max="7691" width="16.28515625" customWidth="1"/>
    <col min="7692" max="7692" width="15.28515625" customWidth="1"/>
    <col min="7935" max="7935" width="4" customWidth="1"/>
    <col min="7936" max="7936" width="9.28515625" customWidth="1"/>
    <col min="7937" max="7937" width="14.140625" customWidth="1"/>
    <col min="7938" max="7938" width="15.42578125" customWidth="1"/>
    <col min="7939" max="7939" width="10.42578125" customWidth="1"/>
    <col min="7940" max="7940" width="11.85546875" customWidth="1"/>
    <col min="7941" max="7941" width="2.28515625" customWidth="1"/>
    <col min="7942" max="7942" width="3.85546875" customWidth="1"/>
    <col min="7943" max="7943" width="5" customWidth="1"/>
    <col min="7944" max="7944" width="5.28515625" customWidth="1"/>
    <col min="7945" max="7945" width="4.28515625" customWidth="1"/>
    <col min="7946" max="7946" width="14.42578125" customWidth="1"/>
    <col min="7947" max="7947" width="16.28515625" customWidth="1"/>
    <col min="7948" max="7948" width="15.28515625" customWidth="1"/>
    <col min="8191" max="8191" width="4" customWidth="1"/>
    <col min="8192" max="8192" width="9.28515625" customWidth="1"/>
    <col min="8193" max="8193" width="14.140625" customWidth="1"/>
    <col min="8194" max="8194" width="15.42578125" customWidth="1"/>
    <col min="8195" max="8195" width="10.42578125" customWidth="1"/>
    <col min="8196" max="8196" width="11.85546875" customWidth="1"/>
    <col min="8197" max="8197" width="2.28515625" customWidth="1"/>
    <col min="8198" max="8198" width="3.85546875" customWidth="1"/>
    <col min="8199" max="8199" width="5" customWidth="1"/>
    <col min="8200" max="8200" width="5.28515625" customWidth="1"/>
    <col min="8201" max="8201" width="4.28515625" customWidth="1"/>
    <col min="8202" max="8202" width="14.42578125" customWidth="1"/>
    <col min="8203" max="8203" width="16.28515625" customWidth="1"/>
    <col min="8204" max="8204" width="15.28515625" customWidth="1"/>
    <col min="8447" max="8447" width="4" customWidth="1"/>
    <col min="8448" max="8448" width="9.28515625" customWidth="1"/>
    <col min="8449" max="8449" width="14.140625" customWidth="1"/>
    <col min="8450" max="8450" width="15.42578125" customWidth="1"/>
    <col min="8451" max="8451" width="10.42578125" customWidth="1"/>
    <col min="8452" max="8452" width="11.85546875" customWidth="1"/>
    <col min="8453" max="8453" width="2.28515625" customWidth="1"/>
    <col min="8454" max="8454" width="3.85546875" customWidth="1"/>
    <col min="8455" max="8455" width="5" customWidth="1"/>
    <col min="8456" max="8456" width="5.28515625" customWidth="1"/>
    <col min="8457" max="8457" width="4.28515625" customWidth="1"/>
    <col min="8458" max="8458" width="14.42578125" customWidth="1"/>
    <col min="8459" max="8459" width="16.28515625" customWidth="1"/>
    <col min="8460" max="8460" width="15.28515625" customWidth="1"/>
    <col min="8703" max="8703" width="4" customWidth="1"/>
    <col min="8704" max="8704" width="9.28515625" customWidth="1"/>
    <col min="8705" max="8705" width="14.140625" customWidth="1"/>
    <col min="8706" max="8706" width="15.42578125" customWidth="1"/>
    <col min="8707" max="8707" width="10.42578125" customWidth="1"/>
    <col min="8708" max="8708" width="11.85546875" customWidth="1"/>
    <col min="8709" max="8709" width="2.28515625" customWidth="1"/>
    <col min="8710" max="8710" width="3.85546875" customWidth="1"/>
    <col min="8711" max="8711" width="5" customWidth="1"/>
    <col min="8712" max="8712" width="5.28515625" customWidth="1"/>
    <col min="8713" max="8713" width="4.28515625" customWidth="1"/>
    <col min="8714" max="8714" width="14.42578125" customWidth="1"/>
    <col min="8715" max="8715" width="16.28515625" customWidth="1"/>
    <col min="8716" max="8716" width="15.28515625" customWidth="1"/>
    <col min="8959" max="8959" width="4" customWidth="1"/>
    <col min="8960" max="8960" width="9.28515625" customWidth="1"/>
    <col min="8961" max="8961" width="14.140625" customWidth="1"/>
    <col min="8962" max="8962" width="15.42578125" customWidth="1"/>
    <col min="8963" max="8963" width="10.42578125" customWidth="1"/>
    <col min="8964" max="8964" width="11.85546875" customWidth="1"/>
    <col min="8965" max="8965" width="2.28515625" customWidth="1"/>
    <col min="8966" max="8966" width="3.85546875" customWidth="1"/>
    <col min="8967" max="8967" width="5" customWidth="1"/>
    <col min="8968" max="8968" width="5.28515625" customWidth="1"/>
    <col min="8969" max="8969" width="4.28515625" customWidth="1"/>
    <col min="8970" max="8970" width="14.42578125" customWidth="1"/>
    <col min="8971" max="8971" width="16.28515625" customWidth="1"/>
    <col min="8972" max="8972" width="15.28515625" customWidth="1"/>
    <col min="9215" max="9215" width="4" customWidth="1"/>
    <col min="9216" max="9216" width="9.28515625" customWidth="1"/>
    <col min="9217" max="9217" width="14.140625" customWidth="1"/>
    <col min="9218" max="9218" width="15.42578125" customWidth="1"/>
    <col min="9219" max="9219" width="10.42578125" customWidth="1"/>
    <col min="9220" max="9220" width="11.85546875" customWidth="1"/>
    <col min="9221" max="9221" width="2.28515625" customWidth="1"/>
    <col min="9222" max="9222" width="3.85546875" customWidth="1"/>
    <col min="9223" max="9223" width="5" customWidth="1"/>
    <col min="9224" max="9224" width="5.28515625" customWidth="1"/>
    <col min="9225" max="9225" width="4.28515625" customWidth="1"/>
    <col min="9226" max="9226" width="14.42578125" customWidth="1"/>
    <col min="9227" max="9227" width="16.28515625" customWidth="1"/>
    <col min="9228" max="9228" width="15.28515625" customWidth="1"/>
    <col min="9471" max="9471" width="4" customWidth="1"/>
    <col min="9472" max="9472" width="9.28515625" customWidth="1"/>
    <col min="9473" max="9473" width="14.140625" customWidth="1"/>
    <col min="9474" max="9474" width="15.42578125" customWidth="1"/>
    <col min="9475" max="9475" width="10.42578125" customWidth="1"/>
    <col min="9476" max="9476" width="11.85546875" customWidth="1"/>
    <col min="9477" max="9477" width="2.28515625" customWidth="1"/>
    <col min="9478" max="9478" width="3.85546875" customWidth="1"/>
    <col min="9479" max="9479" width="5" customWidth="1"/>
    <col min="9480" max="9480" width="5.28515625" customWidth="1"/>
    <col min="9481" max="9481" width="4.28515625" customWidth="1"/>
    <col min="9482" max="9482" width="14.42578125" customWidth="1"/>
    <col min="9483" max="9483" width="16.28515625" customWidth="1"/>
    <col min="9484" max="9484" width="15.28515625" customWidth="1"/>
    <col min="9727" max="9727" width="4" customWidth="1"/>
    <col min="9728" max="9728" width="9.28515625" customWidth="1"/>
    <col min="9729" max="9729" width="14.140625" customWidth="1"/>
    <col min="9730" max="9730" width="15.42578125" customWidth="1"/>
    <col min="9731" max="9731" width="10.42578125" customWidth="1"/>
    <col min="9732" max="9732" width="11.85546875" customWidth="1"/>
    <col min="9733" max="9733" width="2.28515625" customWidth="1"/>
    <col min="9734" max="9734" width="3.85546875" customWidth="1"/>
    <col min="9735" max="9735" width="5" customWidth="1"/>
    <col min="9736" max="9736" width="5.28515625" customWidth="1"/>
    <col min="9737" max="9737" width="4.28515625" customWidth="1"/>
    <col min="9738" max="9738" width="14.42578125" customWidth="1"/>
    <col min="9739" max="9739" width="16.28515625" customWidth="1"/>
    <col min="9740" max="9740" width="15.28515625" customWidth="1"/>
    <col min="9983" max="9983" width="4" customWidth="1"/>
    <col min="9984" max="9984" width="9.28515625" customWidth="1"/>
    <col min="9985" max="9985" width="14.140625" customWidth="1"/>
    <col min="9986" max="9986" width="15.42578125" customWidth="1"/>
    <col min="9987" max="9987" width="10.42578125" customWidth="1"/>
    <col min="9988" max="9988" width="11.85546875" customWidth="1"/>
    <col min="9989" max="9989" width="2.28515625" customWidth="1"/>
    <col min="9990" max="9990" width="3.85546875" customWidth="1"/>
    <col min="9991" max="9991" width="5" customWidth="1"/>
    <col min="9992" max="9992" width="5.28515625" customWidth="1"/>
    <col min="9993" max="9993" width="4.28515625" customWidth="1"/>
    <col min="9994" max="9994" width="14.42578125" customWidth="1"/>
    <col min="9995" max="9995" width="16.28515625" customWidth="1"/>
    <col min="9996" max="9996" width="15.28515625" customWidth="1"/>
    <col min="10239" max="10239" width="4" customWidth="1"/>
    <col min="10240" max="10240" width="9.28515625" customWidth="1"/>
    <col min="10241" max="10241" width="14.140625" customWidth="1"/>
    <col min="10242" max="10242" width="15.42578125" customWidth="1"/>
    <col min="10243" max="10243" width="10.42578125" customWidth="1"/>
    <col min="10244" max="10244" width="11.85546875" customWidth="1"/>
    <col min="10245" max="10245" width="2.28515625" customWidth="1"/>
    <col min="10246" max="10246" width="3.85546875" customWidth="1"/>
    <col min="10247" max="10247" width="5" customWidth="1"/>
    <col min="10248" max="10248" width="5.28515625" customWidth="1"/>
    <col min="10249" max="10249" width="4.28515625" customWidth="1"/>
    <col min="10250" max="10250" width="14.42578125" customWidth="1"/>
    <col min="10251" max="10251" width="16.28515625" customWidth="1"/>
    <col min="10252" max="10252" width="15.28515625" customWidth="1"/>
    <col min="10495" max="10495" width="4" customWidth="1"/>
    <col min="10496" max="10496" width="9.28515625" customWidth="1"/>
    <col min="10497" max="10497" width="14.140625" customWidth="1"/>
    <col min="10498" max="10498" width="15.42578125" customWidth="1"/>
    <col min="10499" max="10499" width="10.42578125" customWidth="1"/>
    <col min="10500" max="10500" width="11.85546875" customWidth="1"/>
    <col min="10501" max="10501" width="2.28515625" customWidth="1"/>
    <col min="10502" max="10502" width="3.85546875" customWidth="1"/>
    <col min="10503" max="10503" width="5" customWidth="1"/>
    <col min="10504" max="10504" width="5.28515625" customWidth="1"/>
    <col min="10505" max="10505" width="4.28515625" customWidth="1"/>
    <col min="10506" max="10506" width="14.42578125" customWidth="1"/>
    <col min="10507" max="10507" width="16.28515625" customWidth="1"/>
    <col min="10508" max="10508" width="15.28515625" customWidth="1"/>
    <col min="10751" max="10751" width="4" customWidth="1"/>
    <col min="10752" max="10752" width="9.28515625" customWidth="1"/>
    <col min="10753" max="10753" width="14.140625" customWidth="1"/>
    <col min="10754" max="10754" width="15.42578125" customWidth="1"/>
    <col min="10755" max="10755" width="10.42578125" customWidth="1"/>
    <col min="10756" max="10756" width="11.85546875" customWidth="1"/>
    <col min="10757" max="10757" width="2.28515625" customWidth="1"/>
    <col min="10758" max="10758" width="3.85546875" customWidth="1"/>
    <col min="10759" max="10759" width="5" customWidth="1"/>
    <col min="10760" max="10760" width="5.28515625" customWidth="1"/>
    <col min="10761" max="10761" width="4.28515625" customWidth="1"/>
    <col min="10762" max="10762" width="14.42578125" customWidth="1"/>
    <col min="10763" max="10763" width="16.28515625" customWidth="1"/>
    <col min="10764" max="10764" width="15.28515625" customWidth="1"/>
    <col min="11007" max="11007" width="4" customWidth="1"/>
    <col min="11008" max="11008" width="9.28515625" customWidth="1"/>
    <col min="11009" max="11009" width="14.140625" customWidth="1"/>
    <col min="11010" max="11010" width="15.42578125" customWidth="1"/>
    <col min="11011" max="11011" width="10.42578125" customWidth="1"/>
    <col min="11012" max="11012" width="11.85546875" customWidth="1"/>
    <col min="11013" max="11013" width="2.28515625" customWidth="1"/>
    <col min="11014" max="11014" width="3.85546875" customWidth="1"/>
    <col min="11015" max="11015" width="5" customWidth="1"/>
    <col min="11016" max="11016" width="5.28515625" customWidth="1"/>
    <col min="11017" max="11017" width="4.28515625" customWidth="1"/>
    <col min="11018" max="11018" width="14.42578125" customWidth="1"/>
    <col min="11019" max="11019" width="16.28515625" customWidth="1"/>
    <col min="11020" max="11020" width="15.28515625" customWidth="1"/>
    <col min="11263" max="11263" width="4" customWidth="1"/>
    <col min="11264" max="11264" width="9.28515625" customWidth="1"/>
    <col min="11265" max="11265" width="14.140625" customWidth="1"/>
    <col min="11266" max="11266" width="15.42578125" customWidth="1"/>
    <col min="11267" max="11267" width="10.42578125" customWidth="1"/>
    <col min="11268" max="11268" width="11.85546875" customWidth="1"/>
    <col min="11269" max="11269" width="2.28515625" customWidth="1"/>
    <col min="11270" max="11270" width="3.85546875" customWidth="1"/>
    <col min="11271" max="11271" width="5" customWidth="1"/>
    <col min="11272" max="11272" width="5.28515625" customWidth="1"/>
    <col min="11273" max="11273" width="4.28515625" customWidth="1"/>
    <col min="11274" max="11274" width="14.42578125" customWidth="1"/>
    <col min="11275" max="11275" width="16.28515625" customWidth="1"/>
    <col min="11276" max="11276" width="15.28515625" customWidth="1"/>
    <col min="11519" max="11519" width="4" customWidth="1"/>
    <col min="11520" max="11520" width="9.28515625" customWidth="1"/>
    <col min="11521" max="11521" width="14.140625" customWidth="1"/>
    <col min="11522" max="11522" width="15.42578125" customWidth="1"/>
    <col min="11523" max="11523" width="10.42578125" customWidth="1"/>
    <col min="11524" max="11524" width="11.85546875" customWidth="1"/>
    <col min="11525" max="11525" width="2.28515625" customWidth="1"/>
    <col min="11526" max="11526" width="3.85546875" customWidth="1"/>
    <col min="11527" max="11527" width="5" customWidth="1"/>
    <col min="11528" max="11528" width="5.28515625" customWidth="1"/>
    <col min="11529" max="11529" width="4.28515625" customWidth="1"/>
    <col min="11530" max="11530" width="14.42578125" customWidth="1"/>
    <col min="11531" max="11531" width="16.28515625" customWidth="1"/>
    <col min="11532" max="11532" width="15.28515625" customWidth="1"/>
    <col min="11775" max="11775" width="4" customWidth="1"/>
    <col min="11776" max="11776" width="9.28515625" customWidth="1"/>
    <col min="11777" max="11777" width="14.140625" customWidth="1"/>
    <col min="11778" max="11778" width="15.42578125" customWidth="1"/>
    <col min="11779" max="11779" width="10.42578125" customWidth="1"/>
    <col min="11780" max="11780" width="11.85546875" customWidth="1"/>
    <col min="11781" max="11781" width="2.28515625" customWidth="1"/>
    <col min="11782" max="11782" width="3.85546875" customWidth="1"/>
    <col min="11783" max="11783" width="5" customWidth="1"/>
    <col min="11784" max="11784" width="5.28515625" customWidth="1"/>
    <col min="11785" max="11785" width="4.28515625" customWidth="1"/>
    <col min="11786" max="11786" width="14.42578125" customWidth="1"/>
    <col min="11787" max="11787" width="16.28515625" customWidth="1"/>
    <col min="11788" max="11788" width="15.28515625" customWidth="1"/>
    <col min="12031" max="12031" width="4" customWidth="1"/>
    <col min="12032" max="12032" width="9.28515625" customWidth="1"/>
    <col min="12033" max="12033" width="14.140625" customWidth="1"/>
    <col min="12034" max="12034" width="15.42578125" customWidth="1"/>
    <col min="12035" max="12035" width="10.42578125" customWidth="1"/>
    <col min="12036" max="12036" width="11.85546875" customWidth="1"/>
    <col min="12037" max="12037" width="2.28515625" customWidth="1"/>
    <col min="12038" max="12038" width="3.85546875" customWidth="1"/>
    <col min="12039" max="12039" width="5" customWidth="1"/>
    <col min="12040" max="12040" width="5.28515625" customWidth="1"/>
    <col min="12041" max="12041" width="4.28515625" customWidth="1"/>
    <col min="12042" max="12042" width="14.42578125" customWidth="1"/>
    <col min="12043" max="12043" width="16.28515625" customWidth="1"/>
    <col min="12044" max="12044" width="15.28515625" customWidth="1"/>
    <col min="12287" max="12287" width="4" customWidth="1"/>
    <col min="12288" max="12288" width="9.28515625" customWidth="1"/>
    <col min="12289" max="12289" width="14.140625" customWidth="1"/>
    <col min="12290" max="12290" width="15.42578125" customWidth="1"/>
    <col min="12291" max="12291" width="10.42578125" customWidth="1"/>
    <col min="12292" max="12292" width="11.85546875" customWidth="1"/>
    <col min="12293" max="12293" width="2.28515625" customWidth="1"/>
    <col min="12294" max="12294" width="3.85546875" customWidth="1"/>
    <col min="12295" max="12295" width="5" customWidth="1"/>
    <col min="12296" max="12296" width="5.28515625" customWidth="1"/>
    <col min="12297" max="12297" width="4.28515625" customWidth="1"/>
    <col min="12298" max="12298" width="14.42578125" customWidth="1"/>
    <col min="12299" max="12299" width="16.28515625" customWidth="1"/>
    <col min="12300" max="12300" width="15.28515625" customWidth="1"/>
    <col min="12543" max="12543" width="4" customWidth="1"/>
    <col min="12544" max="12544" width="9.28515625" customWidth="1"/>
    <col min="12545" max="12545" width="14.140625" customWidth="1"/>
    <col min="12546" max="12546" width="15.42578125" customWidth="1"/>
    <col min="12547" max="12547" width="10.42578125" customWidth="1"/>
    <col min="12548" max="12548" width="11.85546875" customWidth="1"/>
    <col min="12549" max="12549" width="2.28515625" customWidth="1"/>
    <col min="12550" max="12550" width="3.85546875" customWidth="1"/>
    <col min="12551" max="12551" width="5" customWidth="1"/>
    <col min="12552" max="12552" width="5.28515625" customWidth="1"/>
    <col min="12553" max="12553" width="4.28515625" customWidth="1"/>
    <col min="12554" max="12554" width="14.42578125" customWidth="1"/>
    <col min="12555" max="12555" width="16.28515625" customWidth="1"/>
    <col min="12556" max="12556" width="15.28515625" customWidth="1"/>
    <col min="12799" max="12799" width="4" customWidth="1"/>
    <col min="12800" max="12800" width="9.28515625" customWidth="1"/>
    <col min="12801" max="12801" width="14.140625" customWidth="1"/>
    <col min="12802" max="12802" width="15.42578125" customWidth="1"/>
    <col min="12803" max="12803" width="10.42578125" customWidth="1"/>
    <col min="12804" max="12804" width="11.85546875" customWidth="1"/>
    <col min="12805" max="12805" width="2.28515625" customWidth="1"/>
    <col min="12806" max="12806" width="3.85546875" customWidth="1"/>
    <col min="12807" max="12807" width="5" customWidth="1"/>
    <col min="12808" max="12808" width="5.28515625" customWidth="1"/>
    <col min="12809" max="12809" width="4.28515625" customWidth="1"/>
    <col min="12810" max="12810" width="14.42578125" customWidth="1"/>
    <col min="12811" max="12811" width="16.28515625" customWidth="1"/>
    <col min="12812" max="12812" width="15.28515625" customWidth="1"/>
    <col min="13055" max="13055" width="4" customWidth="1"/>
    <col min="13056" max="13056" width="9.28515625" customWidth="1"/>
    <col min="13057" max="13057" width="14.140625" customWidth="1"/>
    <col min="13058" max="13058" width="15.42578125" customWidth="1"/>
    <col min="13059" max="13059" width="10.42578125" customWidth="1"/>
    <col min="13060" max="13060" width="11.85546875" customWidth="1"/>
    <col min="13061" max="13061" width="2.28515625" customWidth="1"/>
    <col min="13062" max="13062" width="3.85546875" customWidth="1"/>
    <col min="13063" max="13063" width="5" customWidth="1"/>
    <col min="13064" max="13064" width="5.28515625" customWidth="1"/>
    <col min="13065" max="13065" width="4.28515625" customWidth="1"/>
    <col min="13066" max="13066" width="14.42578125" customWidth="1"/>
    <col min="13067" max="13067" width="16.28515625" customWidth="1"/>
    <col min="13068" max="13068" width="15.28515625" customWidth="1"/>
    <col min="13311" max="13311" width="4" customWidth="1"/>
    <col min="13312" max="13312" width="9.28515625" customWidth="1"/>
    <col min="13313" max="13313" width="14.140625" customWidth="1"/>
    <col min="13314" max="13314" width="15.42578125" customWidth="1"/>
    <col min="13315" max="13315" width="10.42578125" customWidth="1"/>
    <col min="13316" max="13316" width="11.85546875" customWidth="1"/>
    <col min="13317" max="13317" width="2.28515625" customWidth="1"/>
    <col min="13318" max="13318" width="3.85546875" customWidth="1"/>
    <col min="13319" max="13319" width="5" customWidth="1"/>
    <col min="13320" max="13320" width="5.28515625" customWidth="1"/>
    <col min="13321" max="13321" width="4.28515625" customWidth="1"/>
    <col min="13322" max="13322" width="14.42578125" customWidth="1"/>
    <col min="13323" max="13323" width="16.28515625" customWidth="1"/>
    <col min="13324" max="13324" width="15.28515625" customWidth="1"/>
    <col min="13567" max="13567" width="4" customWidth="1"/>
    <col min="13568" max="13568" width="9.28515625" customWidth="1"/>
    <col min="13569" max="13569" width="14.140625" customWidth="1"/>
    <col min="13570" max="13570" width="15.42578125" customWidth="1"/>
    <col min="13571" max="13571" width="10.42578125" customWidth="1"/>
    <col min="13572" max="13572" width="11.85546875" customWidth="1"/>
    <col min="13573" max="13573" width="2.28515625" customWidth="1"/>
    <col min="13574" max="13574" width="3.85546875" customWidth="1"/>
    <col min="13575" max="13575" width="5" customWidth="1"/>
    <col min="13576" max="13576" width="5.28515625" customWidth="1"/>
    <col min="13577" max="13577" width="4.28515625" customWidth="1"/>
    <col min="13578" max="13578" width="14.42578125" customWidth="1"/>
    <col min="13579" max="13579" width="16.28515625" customWidth="1"/>
    <col min="13580" max="13580" width="15.28515625" customWidth="1"/>
    <col min="13823" max="13823" width="4" customWidth="1"/>
    <col min="13824" max="13824" width="9.28515625" customWidth="1"/>
    <col min="13825" max="13825" width="14.140625" customWidth="1"/>
    <col min="13826" max="13826" width="15.42578125" customWidth="1"/>
    <col min="13827" max="13827" width="10.42578125" customWidth="1"/>
    <col min="13828" max="13828" width="11.85546875" customWidth="1"/>
    <col min="13829" max="13829" width="2.28515625" customWidth="1"/>
    <col min="13830" max="13830" width="3.85546875" customWidth="1"/>
    <col min="13831" max="13831" width="5" customWidth="1"/>
    <col min="13832" max="13832" width="5.28515625" customWidth="1"/>
    <col min="13833" max="13833" width="4.28515625" customWidth="1"/>
    <col min="13834" max="13834" width="14.42578125" customWidth="1"/>
    <col min="13835" max="13835" width="16.28515625" customWidth="1"/>
    <col min="13836" max="13836" width="15.28515625" customWidth="1"/>
    <col min="14079" max="14079" width="4" customWidth="1"/>
    <col min="14080" max="14080" width="9.28515625" customWidth="1"/>
    <col min="14081" max="14081" width="14.140625" customWidth="1"/>
    <col min="14082" max="14082" width="15.42578125" customWidth="1"/>
    <col min="14083" max="14083" width="10.42578125" customWidth="1"/>
    <col min="14084" max="14084" width="11.85546875" customWidth="1"/>
    <col min="14085" max="14085" width="2.28515625" customWidth="1"/>
    <col min="14086" max="14086" width="3.85546875" customWidth="1"/>
    <col min="14087" max="14087" width="5" customWidth="1"/>
    <col min="14088" max="14088" width="5.28515625" customWidth="1"/>
    <col min="14089" max="14089" width="4.28515625" customWidth="1"/>
    <col min="14090" max="14090" width="14.42578125" customWidth="1"/>
    <col min="14091" max="14091" width="16.28515625" customWidth="1"/>
    <col min="14092" max="14092" width="15.28515625" customWidth="1"/>
    <col min="14335" max="14335" width="4" customWidth="1"/>
    <col min="14336" max="14336" width="9.28515625" customWidth="1"/>
    <col min="14337" max="14337" width="14.140625" customWidth="1"/>
    <col min="14338" max="14338" width="15.42578125" customWidth="1"/>
    <col min="14339" max="14339" width="10.42578125" customWidth="1"/>
    <col min="14340" max="14340" width="11.85546875" customWidth="1"/>
    <col min="14341" max="14341" width="2.28515625" customWidth="1"/>
    <col min="14342" max="14342" width="3.85546875" customWidth="1"/>
    <col min="14343" max="14343" width="5" customWidth="1"/>
    <col min="14344" max="14344" width="5.28515625" customWidth="1"/>
    <col min="14345" max="14345" width="4.28515625" customWidth="1"/>
    <col min="14346" max="14346" width="14.42578125" customWidth="1"/>
    <col min="14347" max="14347" width="16.28515625" customWidth="1"/>
    <col min="14348" max="14348" width="15.28515625" customWidth="1"/>
    <col min="14591" max="14591" width="4" customWidth="1"/>
    <col min="14592" max="14592" width="9.28515625" customWidth="1"/>
    <col min="14593" max="14593" width="14.140625" customWidth="1"/>
    <col min="14594" max="14594" width="15.42578125" customWidth="1"/>
    <col min="14595" max="14595" width="10.42578125" customWidth="1"/>
    <col min="14596" max="14596" width="11.85546875" customWidth="1"/>
    <col min="14597" max="14597" width="2.28515625" customWidth="1"/>
    <col min="14598" max="14598" width="3.85546875" customWidth="1"/>
    <col min="14599" max="14599" width="5" customWidth="1"/>
    <col min="14600" max="14600" width="5.28515625" customWidth="1"/>
    <col min="14601" max="14601" width="4.28515625" customWidth="1"/>
    <col min="14602" max="14602" width="14.42578125" customWidth="1"/>
    <col min="14603" max="14603" width="16.28515625" customWidth="1"/>
    <col min="14604" max="14604" width="15.28515625" customWidth="1"/>
    <col min="14847" max="14847" width="4" customWidth="1"/>
    <col min="14848" max="14848" width="9.28515625" customWidth="1"/>
    <col min="14849" max="14849" width="14.140625" customWidth="1"/>
    <col min="14850" max="14850" width="15.42578125" customWidth="1"/>
    <col min="14851" max="14851" width="10.42578125" customWidth="1"/>
    <col min="14852" max="14852" width="11.85546875" customWidth="1"/>
    <col min="14853" max="14853" width="2.28515625" customWidth="1"/>
    <col min="14854" max="14854" width="3.85546875" customWidth="1"/>
    <col min="14855" max="14855" width="5" customWidth="1"/>
    <col min="14856" max="14856" width="5.28515625" customWidth="1"/>
    <col min="14857" max="14857" width="4.28515625" customWidth="1"/>
    <col min="14858" max="14858" width="14.42578125" customWidth="1"/>
    <col min="14859" max="14859" width="16.28515625" customWidth="1"/>
    <col min="14860" max="14860" width="15.28515625" customWidth="1"/>
    <col min="15103" max="15103" width="4" customWidth="1"/>
    <col min="15104" max="15104" width="9.28515625" customWidth="1"/>
    <col min="15105" max="15105" width="14.140625" customWidth="1"/>
    <col min="15106" max="15106" width="15.42578125" customWidth="1"/>
    <col min="15107" max="15107" width="10.42578125" customWidth="1"/>
    <col min="15108" max="15108" width="11.85546875" customWidth="1"/>
    <col min="15109" max="15109" width="2.28515625" customWidth="1"/>
    <col min="15110" max="15110" width="3.85546875" customWidth="1"/>
    <col min="15111" max="15111" width="5" customWidth="1"/>
    <col min="15112" max="15112" width="5.28515625" customWidth="1"/>
    <col min="15113" max="15113" width="4.28515625" customWidth="1"/>
    <col min="15114" max="15114" width="14.42578125" customWidth="1"/>
    <col min="15115" max="15115" width="16.28515625" customWidth="1"/>
    <col min="15116" max="15116" width="15.28515625" customWidth="1"/>
    <col min="15359" max="15359" width="4" customWidth="1"/>
    <col min="15360" max="15360" width="9.28515625" customWidth="1"/>
    <col min="15361" max="15361" width="14.140625" customWidth="1"/>
    <col min="15362" max="15362" width="15.42578125" customWidth="1"/>
    <col min="15363" max="15363" width="10.42578125" customWidth="1"/>
    <col min="15364" max="15364" width="11.85546875" customWidth="1"/>
    <col min="15365" max="15365" width="2.28515625" customWidth="1"/>
    <col min="15366" max="15366" width="3.85546875" customWidth="1"/>
    <col min="15367" max="15367" width="5" customWidth="1"/>
    <col min="15368" max="15368" width="5.28515625" customWidth="1"/>
    <col min="15369" max="15369" width="4.28515625" customWidth="1"/>
    <col min="15370" max="15370" width="14.42578125" customWidth="1"/>
    <col min="15371" max="15371" width="16.28515625" customWidth="1"/>
    <col min="15372" max="15372" width="15.28515625" customWidth="1"/>
    <col min="15615" max="15615" width="4" customWidth="1"/>
    <col min="15616" max="15616" width="9.28515625" customWidth="1"/>
    <col min="15617" max="15617" width="14.140625" customWidth="1"/>
    <col min="15618" max="15618" width="15.42578125" customWidth="1"/>
    <col min="15619" max="15619" width="10.42578125" customWidth="1"/>
    <col min="15620" max="15620" width="11.85546875" customWidth="1"/>
    <col min="15621" max="15621" width="2.28515625" customWidth="1"/>
    <col min="15622" max="15622" width="3.85546875" customWidth="1"/>
    <col min="15623" max="15623" width="5" customWidth="1"/>
    <col min="15624" max="15624" width="5.28515625" customWidth="1"/>
    <col min="15625" max="15625" width="4.28515625" customWidth="1"/>
    <col min="15626" max="15626" width="14.42578125" customWidth="1"/>
    <col min="15627" max="15627" width="16.28515625" customWidth="1"/>
    <col min="15628" max="15628" width="15.28515625" customWidth="1"/>
    <col min="15871" max="15871" width="4" customWidth="1"/>
    <col min="15872" max="15872" width="9.28515625" customWidth="1"/>
    <col min="15873" max="15873" width="14.140625" customWidth="1"/>
    <col min="15874" max="15874" width="15.42578125" customWidth="1"/>
    <col min="15875" max="15875" width="10.42578125" customWidth="1"/>
    <col min="15876" max="15876" width="11.85546875" customWidth="1"/>
    <col min="15877" max="15877" width="2.28515625" customWidth="1"/>
    <col min="15878" max="15878" width="3.85546875" customWidth="1"/>
    <col min="15879" max="15879" width="5" customWidth="1"/>
    <col min="15880" max="15880" width="5.28515625" customWidth="1"/>
    <col min="15881" max="15881" width="4.28515625" customWidth="1"/>
    <col min="15882" max="15882" width="14.42578125" customWidth="1"/>
    <col min="15883" max="15883" width="16.28515625" customWidth="1"/>
    <col min="15884" max="15884" width="15.28515625" customWidth="1"/>
    <col min="16127" max="16127" width="4" customWidth="1"/>
    <col min="16128" max="16128" width="9.28515625" customWidth="1"/>
    <col min="16129" max="16129" width="14.140625" customWidth="1"/>
    <col min="16130" max="16130" width="15.42578125" customWidth="1"/>
    <col min="16131" max="16131" width="10.42578125" customWidth="1"/>
    <col min="16132" max="16132" width="11.85546875" customWidth="1"/>
    <col min="16133" max="16133" width="2.28515625" customWidth="1"/>
    <col min="16134" max="16134" width="3.85546875" customWidth="1"/>
    <col min="16135" max="16135" width="5" customWidth="1"/>
    <col min="16136" max="16136" width="5.28515625" customWidth="1"/>
    <col min="16137" max="16137" width="4.28515625" customWidth="1"/>
    <col min="16138" max="16138" width="14.42578125" customWidth="1"/>
    <col min="16139" max="16139" width="16.28515625" customWidth="1"/>
    <col min="16140" max="16140" width="15.28515625" customWidth="1"/>
  </cols>
  <sheetData>
    <row r="1" spans="1:254" s="37" customFormat="1" ht="26.25" customHeight="1" x14ac:dyDescent="0.25">
      <c r="A1" s="127" t="s">
        <v>745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</row>
    <row r="2" spans="1:254" x14ac:dyDescent="0.25">
      <c r="A2" s="143" t="s">
        <v>746</v>
      </c>
      <c r="B2" s="144"/>
      <c r="C2" s="144"/>
      <c r="D2" s="144"/>
      <c r="E2" s="144"/>
      <c r="F2" s="144"/>
      <c r="G2" s="144"/>
      <c r="H2" s="144"/>
      <c r="I2" s="145"/>
      <c r="J2" s="145"/>
      <c r="K2" s="145"/>
      <c r="L2" s="145"/>
      <c r="M2" s="145"/>
      <c r="N2" s="145"/>
      <c r="O2" s="145"/>
      <c r="P2" s="146"/>
    </row>
    <row r="3" spans="1:254" x14ac:dyDescent="0.25">
      <c r="A3" s="147"/>
      <c r="B3" s="148"/>
      <c r="C3" s="148"/>
      <c r="D3" s="148"/>
      <c r="E3" s="148"/>
      <c r="F3" s="148"/>
      <c r="G3" s="138"/>
      <c r="H3" s="138"/>
      <c r="I3" s="159"/>
      <c r="J3" s="159"/>
      <c r="K3" s="159"/>
      <c r="L3" s="159"/>
      <c r="M3" s="159"/>
      <c r="N3" s="159"/>
      <c r="O3" s="159"/>
      <c r="P3" s="149"/>
    </row>
    <row r="4" spans="1:254" x14ac:dyDescent="0.25">
      <c r="A4" s="147"/>
      <c r="B4" s="148"/>
      <c r="C4" s="148"/>
      <c r="D4" s="148"/>
      <c r="E4" s="148"/>
      <c r="F4" s="148"/>
      <c r="G4" s="138"/>
      <c r="H4" s="138"/>
      <c r="I4" s="159"/>
      <c r="J4" s="159"/>
      <c r="K4" s="159"/>
      <c r="L4" s="159"/>
      <c r="M4" s="159"/>
      <c r="N4" s="159"/>
      <c r="O4" s="159"/>
      <c r="P4" s="149"/>
    </row>
    <row r="5" spans="1:254" x14ac:dyDescent="0.25">
      <c r="A5" s="147"/>
      <c r="B5" s="148"/>
      <c r="C5" s="148"/>
      <c r="D5" s="148"/>
      <c r="E5" s="148"/>
      <c r="F5" s="148"/>
      <c r="G5" s="138"/>
      <c r="H5" s="138"/>
      <c r="I5" s="159"/>
      <c r="J5" s="159"/>
      <c r="K5" s="159"/>
      <c r="L5" s="159"/>
      <c r="M5" s="159"/>
      <c r="N5" s="159"/>
      <c r="O5" s="159"/>
      <c r="P5" s="149"/>
    </row>
    <row r="6" spans="1:254" ht="173.25" customHeight="1" x14ac:dyDescent="0.25">
      <c r="A6" s="147"/>
      <c r="B6" s="148"/>
      <c r="C6" s="148"/>
      <c r="D6" s="148"/>
      <c r="E6" s="148"/>
      <c r="F6" s="148"/>
      <c r="G6" s="138"/>
      <c r="H6" s="138"/>
      <c r="I6" s="159"/>
      <c r="J6" s="159"/>
      <c r="K6" s="159"/>
      <c r="L6" s="159"/>
      <c r="M6" s="159"/>
      <c r="N6" s="159"/>
      <c r="O6" s="159"/>
      <c r="P6" s="149"/>
    </row>
    <row r="7" spans="1:254" ht="48" customHeight="1" x14ac:dyDescent="0.25">
      <c r="A7" s="125" t="s">
        <v>586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61"/>
    </row>
    <row r="8" spans="1:254" ht="26.25" customHeight="1" x14ac:dyDescent="0.25">
      <c r="A8" s="89"/>
      <c r="B8" s="125" t="s">
        <v>587</v>
      </c>
      <c r="C8" s="126"/>
      <c r="D8" s="126"/>
      <c r="E8" s="126"/>
      <c r="F8" s="126"/>
      <c r="G8" s="68"/>
      <c r="H8" s="68"/>
      <c r="I8" s="56" t="s">
        <v>709</v>
      </c>
      <c r="J8" s="56">
        <f>180623.33/59</f>
        <v>3061.4123728813556</v>
      </c>
      <c r="K8" s="68"/>
      <c r="L8" s="68"/>
      <c r="M8" s="68"/>
      <c r="N8" s="68"/>
      <c r="O8" s="68"/>
      <c r="P8" s="85"/>
    </row>
    <row r="9" spans="1:254" x14ac:dyDescent="0.25">
      <c r="A9" s="89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85"/>
    </row>
    <row r="10" spans="1:254" s="69" customFormat="1" x14ac:dyDescent="0.25">
      <c r="A10" s="155" t="s">
        <v>680</v>
      </c>
      <c r="B10" s="156"/>
      <c r="C10" s="156"/>
      <c r="D10" s="156"/>
      <c r="E10" s="156"/>
      <c r="F10" s="156"/>
      <c r="G10" s="156"/>
      <c r="H10" s="156"/>
      <c r="I10" s="156"/>
      <c r="J10" s="156"/>
      <c r="K10" s="84"/>
      <c r="L10" s="67"/>
      <c r="M10" s="90"/>
      <c r="N10" s="90"/>
      <c r="O10" s="90"/>
      <c r="P10" s="91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68"/>
      <c r="BZ10" s="68"/>
      <c r="CA10" s="68"/>
      <c r="CB10" s="68"/>
      <c r="CC10" s="68"/>
      <c r="CD10" s="68"/>
      <c r="CE10" s="68"/>
      <c r="CF10" s="68"/>
      <c r="CG10" s="68"/>
      <c r="CH10" s="68"/>
      <c r="CI10" s="68"/>
      <c r="CJ10" s="68"/>
      <c r="CK10" s="68"/>
      <c r="CL10" s="68"/>
      <c r="CM10" s="68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  <c r="IM10" s="68"/>
      <c r="IN10" s="68"/>
      <c r="IO10" s="68"/>
      <c r="IP10" s="68"/>
      <c r="IQ10" s="68"/>
      <c r="IR10" s="68"/>
      <c r="IS10" s="68"/>
      <c r="IT10" s="68"/>
    </row>
    <row r="11" spans="1:254" s="69" customFormat="1" ht="90.75" x14ac:dyDescent="0.25">
      <c r="A11" s="86" t="s">
        <v>0</v>
      </c>
      <c r="B11" s="86" t="s">
        <v>1</v>
      </c>
      <c r="C11" s="87" t="s">
        <v>2</v>
      </c>
      <c r="D11" s="86" t="s">
        <v>3</v>
      </c>
      <c r="E11" s="86" t="s">
        <v>590</v>
      </c>
      <c r="F11" s="87" t="s">
        <v>4</v>
      </c>
      <c r="G11" s="87" t="s">
        <v>5</v>
      </c>
      <c r="H11" s="87" t="s">
        <v>6</v>
      </c>
      <c r="I11" s="87" t="s">
        <v>7</v>
      </c>
      <c r="J11" s="87" t="s">
        <v>8</v>
      </c>
      <c r="K11" s="88" t="s">
        <v>9</v>
      </c>
      <c r="L11" s="86" t="s">
        <v>666</v>
      </c>
      <c r="M11" s="102" t="s">
        <v>662</v>
      </c>
      <c r="N11" s="102" t="s">
        <v>700</v>
      </c>
      <c r="O11" s="102" t="s">
        <v>704</v>
      </c>
      <c r="P11" s="102" t="s">
        <v>701</v>
      </c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  <c r="BV11" s="68"/>
      <c r="BW11" s="68"/>
      <c r="BX11" s="68"/>
      <c r="BY11" s="68"/>
      <c r="BZ11" s="68"/>
      <c r="CA11" s="68"/>
      <c r="CB11" s="68"/>
      <c r="CC11" s="68"/>
      <c r="CD11" s="68"/>
      <c r="CE11" s="68"/>
      <c r="CF11" s="68"/>
      <c r="CG11" s="68"/>
      <c r="CH11" s="68"/>
      <c r="CI11" s="68"/>
      <c r="CJ11" s="68"/>
      <c r="CK11" s="68"/>
      <c r="CL11" s="68"/>
      <c r="CM11" s="68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  <c r="IM11" s="68"/>
      <c r="IN11" s="68"/>
      <c r="IO11" s="68"/>
      <c r="IP11" s="68"/>
      <c r="IQ11" s="68"/>
      <c r="IR11" s="68"/>
      <c r="IS11" s="68"/>
      <c r="IT11" s="68"/>
    </row>
    <row r="12" spans="1:254" s="69" customFormat="1" ht="37.5" customHeight="1" x14ac:dyDescent="0.25">
      <c r="A12" s="70">
        <v>1</v>
      </c>
      <c r="B12" s="71" t="s">
        <v>10</v>
      </c>
      <c r="C12" s="71" t="s">
        <v>681</v>
      </c>
      <c r="D12" s="71" t="s">
        <v>11</v>
      </c>
      <c r="E12" s="8" t="s">
        <v>12</v>
      </c>
      <c r="F12" s="70" t="s">
        <v>13</v>
      </c>
      <c r="G12" s="70">
        <v>5</v>
      </c>
      <c r="H12" s="70">
        <v>121</v>
      </c>
      <c r="I12" s="70">
        <v>0</v>
      </c>
      <c r="J12" s="71" t="s">
        <v>682</v>
      </c>
      <c r="K12" s="73" t="s">
        <v>14</v>
      </c>
      <c r="L12" s="70"/>
      <c r="M12" s="103">
        <f>6000/9</f>
        <v>666.66666666666663</v>
      </c>
      <c r="N12" s="103">
        <f>24000/672*H12</f>
        <v>4321.4285714285716</v>
      </c>
      <c r="O12" s="103"/>
      <c r="P12" s="104">
        <f t="shared" ref="P12:P16" si="0">SUM(M12:O12)</f>
        <v>4988.0952380952385</v>
      </c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  <c r="IM12" s="68"/>
      <c r="IN12" s="68"/>
      <c r="IO12" s="68"/>
      <c r="IP12" s="68"/>
      <c r="IQ12" s="68"/>
      <c r="IR12" s="68"/>
      <c r="IS12" s="68"/>
      <c r="IT12" s="68"/>
    </row>
    <row r="13" spans="1:254" s="69" customFormat="1" ht="23.25" x14ac:dyDescent="0.25">
      <c r="A13" s="70">
        <v>2</v>
      </c>
      <c r="B13" s="71" t="s">
        <v>10</v>
      </c>
      <c r="C13" s="71" t="s">
        <v>15</v>
      </c>
      <c r="D13" s="71" t="s">
        <v>16</v>
      </c>
      <c r="E13" s="8" t="s">
        <v>674</v>
      </c>
      <c r="F13" s="70" t="s">
        <v>13</v>
      </c>
      <c r="G13" s="70">
        <v>3</v>
      </c>
      <c r="H13" s="70">
        <v>55</v>
      </c>
      <c r="I13" s="74" t="s">
        <v>683</v>
      </c>
      <c r="J13" s="71" t="s">
        <v>684</v>
      </c>
      <c r="K13" s="73" t="s">
        <v>685</v>
      </c>
      <c r="L13" s="70"/>
      <c r="M13" s="103">
        <f t="shared" ref="M13:M17" si="1">6000/9</f>
        <v>666.66666666666663</v>
      </c>
      <c r="N13" s="103">
        <f t="shared" ref="N13:N17" si="2">24000/672*H13</f>
        <v>1964.2857142857144</v>
      </c>
      <c r="O13" s="103">
        <f>180623.33/59*5</f>
        <v>15307.061864406778</v>
      </c>
      <c r="P13" s="104">
        <f t="shared" si="0"/>
        <v>17938.014245359158</v>
      </c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  <c r="IM13" s="68"/>
      <c r="IN13" s="68"/>
      <c r="IO13" s="68"/>
      <c r="IP13" s="68"/>
      <c r="IQ13" s="68"/>
      <c r="IR13" s="68"/>
      <c r="IS13" s="68"/>
      <c r="IT13" s="68"/>
    </row>
    <row r="14" spans="1:254" s="69" customFormat="1" ht="57" x14ac:dyDescent="0.25">
      <c r="A14" s="70">
        <v>3</v>
      </c>
      <c r="B14" s="71" t="s">
        <v>10</v>
      </c>
      <c r="C14" s="71" t="s">
        <v>686</v>
      </c>
      <c r="D14" s="71" t="s">
        <v>687</v>
      </c>
      <c r="E14" s="8" t="s">
        <v>668</v>
      </c>
      <c r="F14" s="70" t="s">
        <v>13</v>
      </c>
      <c r="G14" s="70">
        <v>9</v>
      </c>
      <c r="H14" s="70">
        <v>223</v>
      </c>
      <c r="I14" s="70">
        <v>0</v>
      </c>
      <c r="J14" s="71" t="s">
        <v>688</v>
      </c>
      <c r="K14" s="73" t="s">
        <v>689</v>
      </c>
      <c r="L14" s="71" t="s">
        <v>671</v>
      </c>
      <c r="M14" s="103">
        <f t="shared" si="1"/>
        <v>666.66666666666663</v>
      </c>
      <c r="N14" s="103">
        <f t="shared" si="2"/>
        <v>7964.2857142857147</v>
      </c>
      <c r="O14" s="103"/>
      <c r="P14" s="104">
        <f t="shared" si="0"/>
        <v>8630.9523809523816</v>
      </c>
      <c r="Q14" s="68"/>
      <c r="R14" s="68"/>
      <c r="S14" s="68"/>
      <c r="T14" s="112"/>
      <c r="U14" s="112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  <c r="IM14" s="68"/>
      <c r="IN14" s="68"/>
      <c r="IO14" s="68"/>
      <c r="IP14" s="68"/>
      <c r="IQ14" s="68"/>
      <c r="IR14" s="68"/>
      <c r="IS14" s="68"/>
      <c r="IT14" s="68"/>
    </row>
    <row r="15" spans="1:254" s="69" customFormat="1" ht="45.75" x14ac:dyDescent="0.25">
      <c r="A15" s="70">
        <v>4</v>
      </c>
      <c r="B15" s="71" t="s">
        <v>17</v>
      </c>
      <c r="C15" s="71" t="s">
        <v>690</v>
      </c>
      <c r="D15" s="71" t="s">
        <v>18</v>
      </c>
      <c r="E15" s="8" t="s">
        <v>691</v>
      </c>
      <c r="F15" s="70" t="s">
        <v>13</v>
      </c>
      <c r="G15" s="70">
        <v>3</v>
      </c>
      <c r="H15" s="70">
        <v>58</v>
      </c>
      <c r="I15" s="74" t="s">
        <v>19</v>
      </c>
      <c r="J15" s="71" t="s">
        <v>692</v>
      </c>
      <c r="K15" s="73" t="s">
        <v>693</v>
      </c>
      <c r="L15" s="73" t="s">
        <v>694</v>
      </c>
      <c r="M15" s="103">
        <f t="shared" si="1"/>
        <v>666.66666666666663</v>
      </c>
      <c r="N15" s="103">
        <f t="shared" si="2"/>
        <v>2071.4285714285716</v>
      </c>
      <c r="O15" s="104">
        <f>180623.33/59*2</f>
        <v>6122.8247457627112</v>
      </c>
      <c r="P15" s="104">
        <f t="shared" si="0"/>
        <v>8860.9199838579498</v>
      </c>
      <c r="Q15" s="68"/>
      <c r="R15" s="68"/>
      <c r="S15" s="68"/>
      <c r="T15" s="113"/>
      <c r="U15" s="113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  <c r="IM15" s="68"/>
      <c r="IN15" s="68"/>
      <c r="IO15" s="68"/>
      <c r="IP15" s="68"/>
      <c r="IQ15" s="68"/>
      <c r="IR15" s="68"/>
      <c r="IS15" s="68"/>
      <c r="IT15" s="68"/>
    </row>
    <row r="16" spans="1:254" s="69" customFormat="1" ht="45.75" x14ac:dyDescent="0.25">
      <c r="A16" s="70">
        <v>5</v>
      </c>
      <c r="B16" s="71" t="s">
        <v>20</v>
      </c>
      <c r="C16" s="71" t="s">
        <v>21</v>
      </c>
      <c r="D16" s="71" t="s">
        <v>22</v>
      </c>
      <c r="E16" s="8" t="s">
        <v>23</v>
      </c>
      <c r="F16" s="70" t="s">
        <v>13</v>
      </c>
      <c r="G16" s="70">
        <v>3</v>
      </c>
      <c r="H16" s="70">
        <v>49</v>
      </c>
      <c r="I16" s="70">
        <v>0</v>
      </c>
      <c r="J16" s="71" t="s">
        <v>695</v>
      </c>
      <c r="K16" s="73" t="s">
        <v>24</v>
      </c>
      <c r="L16" s="72"/>
      <c r="M16" s="103">
        <f t="shared" si="1"/>
        <v>666.66666666666663</v>
      </c>
      <c r="N16" s="103">
        <f t="shared" si="2"/>
        <v>1750</v>
      </c>
      <c r="O16" s="105"/>
      <c r="P16" s="104">
        <f t="shared" si="0"/>
        <v>2416.6666666666665</v>
      </c>
      <c r="Q16" s="68"/>
      <c r="R16" s="68"/>
      <c r="S16" s="68"/>
      <c r="T16" s="115"/>
      <c r="U16" s="68"/>
      <c r="V16" s="112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</row>
    <row r="17" spans="1:254" s="69" customFormat="1" ht="23.25" x14ac:dyDescent="0.25">
      <c r="A17" s="70">
        <v>6</v>
      </c>
      <c r="B17" s="71" t="s">
        <v>25</v>
      </c>
      <c r="C17" s="71" t="s">
        <v>696</v>
      </c>
      <c r="D17" s="71" t="s">
        <v>676</v>
      </c>
      <c r="E17" s="64" t="s">
        <v>677</v>
      </c>
      <c r="F17" s="70" t="s">
        <v>13</v>
      </c>
      <c r="G17" s="70">
        <v>3</v>
      </c>
      <c r="H17" s="70">
        <v>49</v>
      </c>
      <c r="I17" s="70">
        <v>0</v>
      </c>
      <c r="J17" s="71" t="s">
        <v>697</v>
      </c>
      <c r="K17" s="73" t="s">
        <v>678</v>
      </c>
      <c r="L17" s="72"/>
      <c r="M17" s="103">
        <f t="shared" si="1"/>
        <v>666.66666666666663</v>
      </c>
      <c r="N17" s="103">
        <f t="shared" si="2"/>
        <v>1750</v>
      </c>
      <c r="O17" s="105"/>
      <c r="P17" s="104">
        <v>2416.36</v>
      </c>
      <c r="Q17" s="68"/>
      <c r="R17" s="68"/>
      <c r="S17" s="68"/>
      <c r="T17" s="68"/>
      <c r="U17" s="68"/>
      <c r="V17" s="112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</row>
    <row r="18" spans="1:254" x14ac:dyDescent="0.25">
      <c r="A18" s="69"/>
      <c r="B18" s="69"/>
      <c r="C18" s="69"/>
      <c r="D18" s="69"/>
      <c r="E18" s="69"/>
      <c r="F18" s="69"/>
      <c r="G18" s="75">
        <f>SUM(G12:G17)</f>
        <v>26</v>
      </c>
      <c r="H18" s="75">
        <f>SUM(H12:H17)</f>
        <v>555</v>
      </c>
      <c r="I18" s="76" t="s">
        <v>698</v>
      </c>
      <c r="J18" s="69"/>
      <c r="K18" s="77"/>
      <c r="L18" s="77"/>
      <c r="M18" s="79">
        <f>SUM(M12:M17)</f>
        <v>3999.9999999999995</v>
      </c>
      <c r="N18" s="79">
        <f>SUM(N12:N17)</f>
        <v>19821.428571428572</v>
      </c>
      <c r="O18" s="79">
        <f>SUM(O13:O17)</f>
        <v>21429.886610169488</v>
      </c>
      <c r="P18" s="79">
        <f>SUM(P12:P17)</f>
        <v>45251.008514931396</v>
      </c>
      <c r="Q18" s="68"/>
      <c r="R18" s="68"/>
      <c r="S18" s="68"/>
      <c r="T18" s="68"/>
      <c r="U18" s="68"/>
      <c r="V18" s="112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</row>
    <row r="19" spans="1:254" ht="42.75" customHeight="1" x14ac:dyDescent="0.25">
      <c r="A19" s="119"/>
      <c r="B19" s="120"/>
      <c r="C19" s="120"/>
      <c r="D19" s="120"/>
      <c r="E19" s="157"/>
      <c r="F19" s="157"/>
      <c r="M19" s="68"/>
      <c r="N19" s="68"/>
      <c r="O19" s="68"/>
      <c r="P19" s="68"/>
      <c r="Q19" s="68"/>
      <c r="S19" s="68"/>
      <c r="T19" s="68"/>
      <c r="U19" s="68"/>
      <c r="V19" s="112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</row>
    <row r="20" spans="1:254" x14ac:dyDescent="0.25">
      <c r="J20" s="158" t="s">
        <v>747</v>
      </c>
      <c r="K20" s="159"/>
      <c r="L20" s="159"/>
      <c r="R20" s="112"/>
      <c r="V20" s="112"/>
    </row>
    <row r="21" spans="1:254" ht="21" customHeight="1" x14ac:dyDescent="0.25">
      <c r="K21" s="160" t="s">
        <v>699</v>
      </c>
      <c r="L21" s="159"/>
      <c r="M21" s="159"/>
      <c r="N21" s="159"/>
      <c r="O21" s="159"/>
      <c r="S21" s="112"/>
      <c r="V21" s="114"/>
    </row>
    <row r="22" spans="1:254" ht="27.75" customHeight="1" x14ac:dyDescent="0.25">
      <c r="B22" s="119" t="s">
        <v>705</v>
      </c>
      <c r="C22" s="120"/>
      <c r="D22" s="120"/>
      <c r="R22" s="112"/>
    </row>
    <row r="23" spans="1:254" x14ac:dyDescent="0.25">
      <c r="S23" s="112"/>
    </row>
    <row r="24" spans="1:254" x14ac:dyDescent="0.25">
      <c r="R24" s="112"/>
    </row>
    <row r="25" spans="1:254" x14ac:dyDescent="0.25">
      <c r="R25" s="114"/>
      <c r="S25" s="114"/>
      <c r="T25" s="114"/>
    </row>
  </sheetData>
  <mergeCells count="9">
    <mergeCell ref="A1:P1"/>
    <mergeCell ref="B22:D22"/>
    <mergeCell ref="B8:F8"/>
    <mergeCell ref="A10:J10"/>
    <mergeCell ref="A19:F19"/>
    <mergeCell ref="J20:L20"/>
    <mergeCell ref="K21:O21"/>
    <mergeCell ref="A7:P7"/>
    <mergeCell ref="A2:P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tabella ripartiz INFANZIA</vt:lpstr>
      <vt:lpstr>tabella ripart II grado</vt:lpstr>
      <vt:lpstr>tabella ripart I grado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2015-07-08T10:41:06Z</cp:lastPrinted>
  <dcterms:created xsi:type="dcterms:W3CDTF">2015-06-26T06:16:16Z</dcterms:created>
  <dcterms:modified xsi:type="dcterms:W3CDTF">2015-07-10T09:46:10Z</dcterms:modified>
</cp:coreProperties>
</file>